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315" windowWidth="14955" windowHeight="9300" activeTab="0"/>
  </bookViews>
  <sheets>
    <sheet name="新ｼｰﾄ" sheetId="1" r:id="rId1"/>
  </sheets>
  <definedNames/>
  <calcPr fullCalcOnLoad="1"/>
</workbook>
</file>

<file path=xl/sharedStrings.xml><?xml version="1.0" encoding="utf-8"?>
<sst xmlns="http://schemas.openxmlformats.org/spreadsheetml/2006/main" count="90" uniqueCount="45">
  <si>
    <t>レバー比</t>
  </si>
  <si>
    <t>１Ｇの全長</t>
  </si>
  <si>
    <t>スプリング長さ</t>
  </si>
  <si>
    <t>車高</t>
  </si>
  <si>
    <t>車重</t>
  </si>
  <si>
    <t>残過重</t>
  </si>
  <si>
    <t>理想的なサスペンションを目指して！</t>
  </si>
  <si>
    <t>F</t>
  </si>
  <si>
    <t>１Ｇのスプリング長</t>
  </si>
  <si>
    <t>使用方法</t>
  </si>
  <si>
    <t>赤字＝任意に変更する数値</t>
  </si>
  <si>
    <t>青字＝計算により導き出される数値</t>
  </si>
  <si>
    <t>黒字＝固定数値</t>
  </si>
  <si>
    <t>基本</t>
  </si>
  <si>
    <t>1.現状の足回り各種寸法を測定し「現状値」の赤字に記入する</t>
  </si>
  <si>
    <t>2.「設定値」の赤字（スプリング情報）を任意に記入する</t>
  </si>
  <si>
    <t>3.「現状値」と「設定値」を比較する</t>
  </si>
  <si>
    <t>片輪</t>
  </si>
  <si>
    <t>F</t>
  </si>
  <si>
    <t>縮</t>
  </si>
  <si>
    <t>伸び</t>
  </si>
  <si>
    <t>全長</t>
  </si>
  <si>
    <t>基本寸法</t>
  </si>
  <si>
    <t>バンプタッチするまでに必要な過重</t>
  </si>
  <si>
    <t>バネを入れる隙間</t>
  </si>
  <si>
    <t>F</t>
  </si>
  <si>
    <t>R</t>
  </si>
  <si>
    <t>バンプラバー</t>
  </si>
  <si>
    <t>R</t>
  </si>
  <si>
    <t>ストローク</t>
  </si>
  <si>
    <t>地面からフェンダーまで</t>
  </si>
  <si>
    <t>F</t>
  </si>
  <si>
    <t>R</t>
  </si>
  <si>
    <t>F</t>
  </si>
  <si>
    <t>スプリング</t>
  </si>
  <si>
    <t>スプリングレート</t>
  </si>
  <si>
    <t>プリロード</t>
  </si>
  <si>
    <t>ショック</t>
  </si>
  <si>
    <t>選定1</t>
  </si>
  <si>
    <t>選定2</t>
  </si>
  <si>
    <t>選定2</t>
  </si>
  <si>
    <t>選定1</t>
  </si>
  <si>
    <t>現状値(車を実測し記入）</t>
  </si>
  <si>
    <t>検討値（数値を任意に変更しチェック）</t>
  </si>
  <si>
    <t>MIN202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</si>
</sst>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</numFmts>
  <fonts count="11">
    <font>
      <sz val="11"/>
      <name val="ＭＳ Ｐゴシック"/>
      <family val="0"/>
    </font>
    <font>
      <sz val="6"/>
      <name val="ＭＳ Ｐゴシック"/>
      <family val="3"/>
    </font>
    <font>
      <b/>
      <sz val="11"/>
      <name val="ＭＳ Ｐゴシック"/>
      <family val="0"/>
    </font>
    <font>
      <sz val="11"/>
      <color indexed="10"/>
      <name val="ＭＳ Ｐゴシック"/>
      <family val="3"/>
    </font>
    <font>
      <sz val="11"/>
      <color indexed="12"/>
      <name val="ＭＳ Ｐゴシック"/>
      <family val="3"/>
    </font>
    <font>
      <b/>
      <sz val="11"/>
      <color indexed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color indexed="48"/>
      <name val="ＭＳ Ｐゴシック"/>
      <family val="3"/>
    </font>
    <font>
      <b/>
      <u val="single"/>
      <sz val="11"/>
      <name val="ＭＳ Ｐゴシック"/>
      <family val="3"/>
    </font>
    <font>
      <b/>
      <u val="single"/>
      <sz val="14"/>
      <name val="ＭＳ Ｐゴシック"/>
      <family val="3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DashDot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dashed"/>
      <right style="dashed"/>
      <top style="medium"/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wrapText="1"/>
    </xf>
    <xf numFmtId="0" fontId="0" fillId="0" borderId="2" xfId="0" applyBorder="1" applyAlignment="1">
      <alignment wrapText="1"/>
    </xf>
    <xf numFmtId="0" fontId="3" fillId="0" borderId="1" xfId="0" applyNumberFormat="1" applyFont="1" applyBorder="1" applyAlignment="1">
      <alignment wrapText="1"/>
    </xf>
    <xf numFmtId="0" fontId="0" fillId="0" borderId="0" xfId="0" applyAlignment="1">
      <alignment/>
    </xf>
    <xf numFmtId="0" fontId="2" fillId="0" borderId="1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3" fillId="0" borderId="0" xfId="0" applyNumberFormat="1" applyFont="1" applyBorder="1" applyAlignment="1">
      <alignment horizontal="right" wrapText="1"/>
    </xf>
    <xf numFmtId="0" fontId="3" fillId="0" borderId="12" xfId="0" applyNumberFormat="1" applyFont="1" applyBorder="1" applyAlignment="1">
      <alignment horizontal="right" wrapText="1"/>
    </xf>
    <xf numFmtId="0" fontId="2" fillId="0" borderId="0" xfId="0" applyFont="1" applyBorder="1" applyAlignment="1">
      <alignment wrapText="1"/>
    </xf>
    <xf numFmtId="0" fontId="3" fillId="2" borderId="1" xfId="0" applyNumberFormat="1" applyFont="1" applyFill="1" applyBorder="1" applyAlignment="1">
      <alignment horizontal="right" wrapText="1"/>
    </xf>
    <xf numFmtId="0" fontId="3" fillId="0" borderId="1" xfId="0" applyNumberFormat="1" applyFont="1" applyBorder="1" applyAlignment="1">
      <alignment horizontal="right" wrapText="1"/>
    </xf>
    <xf numFmtId="178" fontId="8" fillId="0" borderId="1" xfId="0" applyNumberFormat="1" applyFont="1" applyBorder="1" applyAlignment="1">
      <alignment horizontal="right" wrapText="1"/>
    </xf>
    <xf numFmtId="0" fontId="0" fillId="0" borderId="13" xfId="0" applyBorder="1" applyAlignment="1">
      <alignment wrapText="1"/>
    </xf>
    <xf numFmtId="0" fontId="0" fillId="0" borderId="1" xfId="0" applyFont="1" applyBorder="1" applyAlignment="1">
      <alignment wrapText="1"/>
    </xf>
    <xf numFmtId="176" fontId="5" fillId="2" borderId="1" xfId="0" applyNumberFormat="1" applyFont="1" applyFill="1" applyBorder="1" applyAlignment="1">
      <alignment wrapText="1"/>
    </xf>
    <xf numFmtId="0" fontId="9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9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0" fillId="0" borderId="2" xfId="0" applyFont="1" applyBorder="1" applyAlignment="1">
      <alignment wrapText="1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9" xfId="0" applyFont="1" applyBorder="1" applyAlignment="1">
      <alignment wrapText="1"/>
    </xf>
    <xf numFmtId="0" fontId="0" fillId="3" borderId="14" xfId="0" applyFill="1" applyBorder="1" applyAlignment="1">
      <alignment wrapText="1"/>
    </xf>
    <xf numFmtId="0" fontId="0" fillId="3" borderId="15" xfId="0" applyFill="1" applyBorder="1" applyAlignment="1">
      <alignment wrapText="1"/>
    </xf>
    <xf numFmtId="0" fontId="0" fillId="3" borderId="16" xfId="0" applyFill="1" applyBorder="1" applyAlignment="1">
      <alignment wrapText="1"/>
    </xf>
    <xf numFmtId="0" fontId="0" fillId="3" borderId="17" xfId="0" applyFill="1" applyBorder="1" applyAlignment="1">
      <alignment wrapText="1"/>
    </xf>
    <xf numFmtId="0" fontId="0" fillId="4" borderId="18" xfId="0" applyFill="1" applyBorder="1" applyAlignment="1">
      <alignment wrapText="1"/>
    </xf>
    <xf numFmtId="0" fontId="0" fillId="4" borderId="5" xfId="0" applyFill="1" applyBorder="1" applyAlignment="1">
      <alignment wrapText="1"/>
    </xf>
    <xf numFmtId="0" fontId="0" fillId="4" borderId="10" xfId="0" applyFill="1" applyBorder="1" applyAlignment="1">
      <alignment wrapText="1"/>
    </xf>
    <xf numFmtId="0" fontId="0" fillId="4" borderId="19" xfId="0" applyFill="1" applyBorder="1" applyAlignment="1">
      <alignment wrapText="1"/>
    </xf>
    <xf numFmtId="0" fontId="0" fillId="4" borderId="20" xfId="0" applyFill="1" applyBorder="1" applyAlignment="1">
      <alignment wrapText="1"/>
    </xf>
    <xf numFmtId="0" fontId="0" fillId="4" borderId="6" xfId="0" applyFill="1" applyBorder="1" applyAlignment="1">
      <alignment wrapText="1"/>
    </xf>
    <xf numFmtId="0" fontId="0" fillId="4" borderId="21" xfId="0" applyFill="1" applyBorder="1" applyAlignment="1">
      <alignment wrapText="1"/>
    </xf>
    <xf numFmtId="0" fontId="0" fillId="5" borderId="18" xfId="0" applyFill="1" applyBorder="1" applyAlignment="1">
      <alignment wrapText="1"/>
    </xf>
    <xf numFmtId="0" fontId="0" fillId="5" borderId="5" xfId="0" applyFill="1" applyBorder="1" applyAlignment="1">
      <alignment wrapText="1"/>
    </xf>
    <xf numFmtId="0" fontId="0" fillId="5" borderId="19" xfId="0" applyFill="1" applyBorder="1" applyAlignment="1">
      <alignment wrapText="1"/>
    </xf>
    <xf numFmtId="0" fontId="0" fillId="6" borderId="7" xfId="0" applyFill="1" applyBorder="1" applyAlignment="1">
      <alignment wrapText="1"/>
    </xf>
    <xf numFmtId="0" fontId="0" fillId="6" borderId="2" xfId="0" applyFill="1" applyBorder="1" applyAlignment="1">
      <alignment wrapText="1"/>
    </xf>
    <xf numFmtId="0" fontId="0" fillId="6" borderId="8" xfId="0" applyFill="1" applyBorder="1" applyAlignment="1">
      <alignment wrapText="1"/>
    </xf>
    <xf numFmtId="0" fontId="0" fillId="6" borderId="9" xfId="0" applyFill="1" applyBorder="1" applyAlignment="1">
      <alignment wrapText="1"/>
    </xf>
    <xf numFmtId="0" fontId="0" fillId="6" borderId="20" xfId="0" applyFill="1" applyBorder="1" applyAlignment="1">
      <alignment wrapText="1"/>
    </xf>
    <xf numFmtId="0" fontId="0" fillId="6" borderId="21" xfId="0" applyFill="1" applyBorder="1" applyAlignment="1">
      <alignment wrapText="1"/>
    </xf>
    <xf numFmtId="0" fontId="0" fillId="7" borderId="20" xfId="0" applyFill="1" applyBorder="1" applyAlignment="1">
      <alignment wrapText="1"/>
    </xf>
    <xf numFmtId="0" fontId="0" fillId="7" borderId="6" xfId="0" applyFill="1" applyBorder="1" applyAlignment="1">
      <alignment wrapText="1"/>
    </xf>
    <xf numFmtId="0" fontId="0" fillId="7" borderId="21" xfId="0" applyFill="1" applyBorder="1" applyAlignment="1">
      <alignment wrapText="1"/>
    </xf>
    <xf numFmtId="0" fontId="0" fillId="7" borderId="7" xfId="0" applyFill="1" applyBorder="1" applyAlignment="1">
      <alignment wrapText="1"/>
    </xf>
    <xf numFmtId="0" fontId="0" fillId="7" borderId="0" xfId="0" applyFill="1" applyBorder="1" applyAlignment="1">
      <alignment wrapText="1"/>
    </xf>
    <xf numFmtId="0" fontId="0" fillId="7" borderId="2" xfId="0" applyFill="1" applyBorder="1" applyAlignment="1">
      <alignment wrapText="1"/>
    </xf>
    <xf numFmtId="0" fontId="0" fillId="2" borderId="3" xfId="0" applyFill="1" applyBorder="1" applyAlignment="1">
      <alignment horizontal="left" wrapText="1"/>
    </xf>
    <xf numFmtId="0" fontId="0" fillId="0" borderId="10" xfId="0" applyBorder="1" applyAlignment="1">
      <alignment horizontal="center" wrapText="1"/>
    </xf>
    <xf numFmtId="0" fontId="0" fillId="0" borderId="3" xfId="0" applyBorder="1" applyAlignment="1">
      <alignment horizontal="left" wrapText="1"/>
    </xf>
    <xf numFmtId="0" fontId="3" fillId="0" borderId="12" xfId="0" applyNumberFormat="1" applyFont="1" applyBorder="1" applyAlignment="1">
      <alignment horizontal="center" wrapText="1"/>
    </xf>
    <xf numFmtId="0" fontId="0" fillId="2" borderId="22" xfId="0" applyFill="1" applyBorder="1" applyAlignment="1">
      <alignment horizontal="left" wrapText="1"/>
    </xf>
    <xf numFmtId="0" fontId="3" fillId="0" borderId="12" xfId="0" applyNumberFormat="1" applyFont="1" applyBorder="1" applyAlignment="1">
      <alignment wrapText="1"/>
    </xf>
    <xf numFmtId="0" fontId="4" fillId="0" borderId="12" xfId="0" applyNumberFormat="1" applyFont="1" applyBorder="1" applyAlignment="1">
      <alignment wrapText="1"/>
    </xf>
    <xf numFmtId="176" fontId="5" fillId="2" borderId="12" xfId="0" applyNumberFormat="1" applyFont="1" applyFill="1" applyBorder="1" applyAlignment="1">
      <alignment horizontal="center" wrapText="1"/>
    </xf>
    <xf numFmtId="176" fontId="5" fillId="2" borderId="23" xfId="0" applyNumberFormat="1" applyFont="1" applyFill="1" applyBorder="1" applyAlignment="1">
      <alignment horizontal="center" wrapText="1"/>
    </xf>
    <xf numFmtId="0" fontId="0" fillId="0" borderId="24" xfId="0" applyBorder="1" applyAlignment="1">
      <alignment wrapText="1"/>
    </xf>
    <xf numFmtId="0" fontId="0" fillId="3" borderId="25" xfId="0" applyFill="1" applyBorder="1" applyAlignment="1">
      <alignment wrapText="1"/>
    </xf>
    <xf numFmtId="0" fontId="0" fillId="7" borderId="8" xfId="0" applyFill="1" applyBorder="1" applyAlignment="1">
      <alignment wrapText="1"/>
    </xf>
    <xf numFmtId="0" fontId="0" fillId="7" borderId="10" xfId="0" applyFill="1" applyBorder="1" applyAlignment="1">
      <alignment wrapText="1"/>
    </xf>
    <xf numFmtId="0" fontId="0" fillId="7" borderId="9" xfId="0" applyFill="1" applyBorder="1" applyAlignment="1">
      <alignment wrapText="1"/>
    </xf>
    <xf numFmtId="0" fontId="4" fillId="0" borderId="1" xfId="0" applyNumberFormat="1" applyFont="1" applyBorder="1" applyAlignment="1">
      <alignment horizontal="right" wrapText="1"/>
    </xf>
    <xf numFmtId="0" fontId="0" fillId="6" borderId="26" xfId="0" applyFill="1" applyBorder="1" applyAlignment="1">
      <alignment wrapText="1"/>
    </xf>
    <xf numFmtId="0" fontId="0" fillId="6" borderId="27" xfId="0" applyFill="1" applyBorder="1" applyAlignment="1">
      <alignment wrapText="1"/>
    </xf>
    <xf numFmtId="0" fontId="0" fillId="6" borderId="28" xfId="0" applyFill="1" applyBorder="1" applyAlignment="1">
      <alignment wrapText="1"/>
    </xf>
    <xf numFmtId="0" fontId="9" fillId="0" borderId="0" xfId="0" applyFont="1" applyAlignment="1">
      <alignment horizontal="center" wrapText="1"/>
    </xf>
    <xf numFmtId="0" fontId="4" fillId="0" borderId="0" xfId="0" applyFont="1" applyBorder="1" applyAlignment="1">
      <alignment wrapText="1"/>
    </xf>
    <xf numFmtId="176" fontId="0" fillId="0" borderId="0" xfId="0" applyNumberFormat="1" applyBorder="1" applyAlignment="1">
      <alignment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2" xfId="0" applyBorder="1" applyAlignment="1">
      <alignment horizontal="left" wrapText="1"/>
    </xf>
    <xf numFmtId="0" fontId="0" fillId="0" borderId="29" xfId="0" applyBorder="1" applyAlignment="1">
      <alignment wrapText="1"/>
    </xf>
    <xf numFmtId="0" fontId="2" fillId="0" borderId="30" xfId="0" applyFont="1" applyBorder="1" applyAlignment="1">
      <alignment wrapText="1"/>
    </xf>
    <xf numFmtId="0" fontId="2" fillId="0" borderId="2" xfId="0" applyFont="1" applyBorder="1" applyAlignment="1">
      <alignment horizontal="center" wrapText="1"/>
    </xf>
    <xf numFmtId="0" fontId="4" fillId="0" borderId="13" xfId="0" applyFont="1" applyBorder="1" applyAlignment="1">
      <alignment wrapText="1"/>
    </xf>
    <xf numFmtId="0" fontId="4" fillId="0" borderId="31" xfId="0" applyFont="1" applyBorder="1" applyAlignment="1">
      <alignment wrapText="1"/>
    </xf>
    <xf numFmtId="176" fontId="5" fillId="2" borderId="13" xfId="0" applyNumberFormat="1" applyFont="1" applyFill="1" applyBorder="1" applyAlignment="1">
      <alignment wrapText="1"/>
    </xf>
    <xf numFmtId="176" fontId="5" fillId="2" borderId="31" xfId="0" applyNumberFormat="1" applyFont="1" applyFill="1" applyBorder="1" applyAlignment="1">
      <alignment wrapText="1"/>
    </xf>
    <xf numFmtId="178" fontId="4" fillId="0" borderId="13" xfId="0" applyNumberFormat="1" applyFont="1" applyBorder="1" applyAlignment="1">
      <alignment wrapText="1"/>
    </xf>
    <xf numFmtId="178" fontId="4" fillId="0" borderId="31" xfId="0" applyNumberFormat="1" applyFont="1" applyBorder="1" applyAlignment="1">
      <alignment wrapText="1"/>
    </xf>
    <xf numFmtId="0" fontId="3" fillId="0" borderId="13" xfId="0" applyNumberFormat="1" applyFont="1" applyBorder="1" applyAlignment="1">
      <alignment horizontal="right" wrapText="1"/>
    </xf>
    <xf numFmtId="0" fontId="3" fillId="0" borderId="31" xfId="0" applyNumberFormat="1" applyFont="1" applyBorder="1" applyAlignment="1">
      <alignment horizontal="right" wrapText="1"/>
    </xf>
    <xf numFmtId="176" fontId="4" fillId="0" borderId="13" xfId="0" applyNumberFormat="1" applyFont="1" applyBorder="1" applyAlignment="1">
      <alignment wrapText="1"/>
    </xf>
    <xf numFmtId="176" fontId="4" fillId="0" borderId="31" xfId="0" applyNumberFormat="1" applyFont="1" applyBorder="1" applyAlignment="1">
      <alignment wrapText="1"/>
    </xf>
    <xf numFmtId="176" fontId="4" fillId="0" borderId="32" xfId="0" applyNumberFormat="1" applyFont="1" applyBorder="1" applyAlignment="1">
      <alignment wrapText="1"/>
    </xf>
    <xf numFmtId="176" fontId="4" fillId="0" borderId="33" xfId="0" applyNumberFormat="1" applyFont="1" applyBorder="1" applyAlignment="1">
      <alignment wrapText="1"/>
    </xf>
    <xf numFmtId="0" fontId="0" fillId="0" borderId="34" xfId="0" applyBorder="1" applyAlignment="1">
      <alignment wrapText="1"/>
    </xf>
    <xf numFmtId="0" fontId="0" fillId="0" borderId="35" xfId="0" applyBorder="1" applyAlignment="1">
      <alignment wrapText="1"/>
    </xf>
    <xf numFmtId="176" fontId="5" fillId="2" borderId="36" xfId="0" applyNumberFormat="1" applyFont="1" applyFill="1" applyBorder="1" applyAlignment="1">
      <alignment wrapText="1"/>
    </xf>
    <xf numFmtId="176" fontId="5" fillId="2" borderId="37" xfId="0" applyNumberFormat="1" applyFont="1" applyFill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38" xfId="0" applyBorder="1" applyAlignment="1">
      <alignment wrapText="1"/>
    </xf>
    <xf numFmtId="0" fontId="0" fillId="0" borderId="39" xfId="0" applyBorder="1" applyAlignment="1">
      <alignment wrapText="1"/>
    </xf>
    <xf numFmtId="0" fontId="2" fillId="0" borderId="13" xfId="0" applyFont="1" applyBorder="1" applyAlignment="1">
      <alignment horizontal="center" wrapText="1"/>
    </xf>
    <xf numFmtId="0" fontId="3" fillId="0" borderId="0" xfId="0" applyNumberFormat="1" applyFont="1" applyBorder="1" applyAlignment="1">
      <alignment horizontal="center" wrapText="1"/>
    </xf>
    <xf numFmtId="176" fontId="5" fillId="2" borderId="0" xfId="0" applyNumberFormat="1" applyFont="1" applyFill="1" applyBorder="1" applyAlignment="1">
      <alignment horizontal="center" wrapText="1"/>
    </xf>
    <xf numFmtId="176" fontId="5" fillId="2" borderId="10" xfId="0" applyNumberFormat="1" applyFont="1" applyFill="1" applyBorder="1" applyAlignment="1">
      <alignment horizontal="center" wrapText="1"/>
    </xf>
    <xf numFmtId="176" fontId="5" fillId="7" borderId="12" xfId="0" applyNumberFormat="1" applyFont="1" applyFill="1" applyBorder="1" applyAlignment="1">
      <alignment horizontal="center" wrapText="1"/>
    </xf>
    <xf numFmtId="176" fontId="5" fillId="7" borderId="23" xfId="0" applyNumberFormat="1" applyFont="1" applyFill="1" applyBorder="1" applyAlignment="1">
      <alignment horizontal="center" wrapText="1"/>
    </xf>
    <xf numFmtId="176" fontId="5" fillId="7" borderId="31" xfId="0" applyNumberFormat="1" applyFont="1" applyFill="1" applyBorder="1" applyAlignment="1">
      <alignment wrapText="1"/>
    </xf>
    <xf numFmtId="176" fontId="5" fillId="7" borderId="36" xfId="0" applyNumberFormat="1" applyFont="1" applyFill="1" applyBorder="1" applyAlignment="1">
      <alignment wrapText="1"/>
    </xf>
    <xf numFmtId="176" fontId="5" fillId="7" borderId="37" xfId="0" applyNumberFormat="1" applyFont="1" applyFill="1" applyBorder="1" applyAlignment="1">
      <alignment wrapText="1"/>
    </xf>
    <xf numFmtId="176" fontId="5" fillId="7" borderId="13" xfId="0" applyNumberFormat="1" applyFont="1" applyFill="1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3" fillId="0" borderId="3" xfId="0" applyNumberFormat="1" applyFont="1" applyBorder="1" applyAlignment="1">
      <alignment horizontal="left" wrapText="1"/>
    </xf>
    <xf numFmtId="0" fontId="3" fillId="0" borderId="4" xfId="0" applyNumberFormat="1" applyFont="1" applyBorder="1" applyAlignment="1">
      <alignment horizontal="left" wrapText="1"/>
    </xf>
    <xf numFmtId="0" fontId="3" fillId="0" borderId="12" xfId="0" applyNumberFormat="1" applyFont="1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41" xfId="0" applyFill="1" applyBorder="1" applyAlignment="1">
      <alignment horizontal="center" wrapText="1"/>
    </xf>
    <xf numFmtId="0" fontId="0" fillId="0" borderId="42" xfId="0" applyFill="1" applyBorder="1" applyAlignment="1">
      <alignment horizont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95250</xdr:colOff>
      <xdr:row>27</xdr:row>
      <xdr:rowOff>171450</xdr:rowOff>
    </xdr:from>
    <xdr:to>
      <xdr:col>9</xdr:col>
      <xdr:colOff>66675</xdr:colOff>
      <xdr:row>29</xdr:row>
      <xdr:rowOff>171450</xdr:rowOff>
    </xdr:to>
    <xdr:sp>
      <xdr:nvSpPr>
        <xdr:cNvPr id="1" name="Oval 1"/>
        <xdr:cNvSpPr>
          <a:spLocks/>
        </xdr:cNvSpPr>
      </xdr:nvSpPr>
      <xdr:spPr>
        <a:xfrm>
          <a:off x="1533525" y="4829175"/>
          <a:ext cx="342900" cy="352425"/>
        </a:xfrm>
        <a:prstGeom prst="ellipse">
          <a:avLst/>
        </a:prstGeom>
        <a:solidFill>
          <a:srgbClr val="CC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85725</xdr:rowOff>
    </xdr:from>
    <xdr:to>
      <xdr:col>8</xdr:col>
      <xdr:colOff>190500</xdr:colOff>
      <xdr:row>29</xdr:row>
      <xdr:rowOff>76200</xdr:rowOff>
    </xdr:to>
    <xdr:sp>
      <xdr:nvSpPr>
        <xdr:cNvPr id="2" name="Oval 2"/>
        <xdr:cNvSpPr>
          <a:spLocks/>
        </xdr:cNvSpPr>
      </xdr:nvSpPr>
      <xdr:spPr>
        <a:xfrm>
          <a:off x="1609725" y="4924425"/>
          <a:ext cx="190500" cy="16192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9525</xdr:colOff>
      <xdr:row>15</xdr:row>
      <xdr:rowOff>76200</xdr:rowOff>
    </xdr:from>
    <xdr:to>
      <xdr:col>12</xdr:col>
      <xdr:colOff>0</xdr:colOff>
      <xdr:row>16</xdr:row>
      <xdr:rowOff>76200</xdr:rowOff>
    </xdr:to>
    <xdr:sp>
      <xdr:nvSpPr>
        <xdr:cNvPr id="3" name="Oval 3"/>
        <xdr:cNvSpPr>
          <a:spLocks/>
        </xdr:cNvSpPr>
      </xdr:nvSpPr>
      <xdr:spPr>
        <a:xfrm>
          <a:off x="2114550" y="2638425"/>
          <a:ext cx="190500" cy="171450"/>
        </a:xfrm>
        <a:prstGeom prst="ellipse">
          <a:avLst/>
        </a:prstGeom>
        <a:solidFill>
          <a:srgbClr val="FFFF00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13</xdr:row>
      <xdr:rowOff>19050</xdr:rowOff>
    </xdr:from>
    <xdr:to>
      <xdr:col>6</xdr:col>
      <xdr:colOff>9525</xdr:colOff>
      <xdr:row>14</xdr:row>
      <xdr:rowOff>19050</xdr:rowOff>
    </xdr:to>
    <xdr:sp>
      <xdr:nvSpPr>
        <xdr:cNvPr id="4" name="Oval 4"/>
        <xdr:cNvSpPr>
          <a:spLocks/>
        </xdr:cNvSpPr>
      </xdr:nvSpPr>
      <xdr:spPr>
        <a:xfrm>
          <a:off x="1133475" y="2238375"/>
          <a:ext cx="190500" cy="171450"/>
        </a:xfrm>
        <a:prstGeom prst="ellipse">
          <a:avLst/>
        </a:prstGeom>
        <a:solidFill>
          <a:srgbClr val="FFFF00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16</xdr:row>
      <xdr:rowOff>19050</xdr:rowOff>
    </xdr:from>
    <xdr:to>
      <xdr:col>6</xdr:col>
      <xdr:colOff>9525</xdr:colOff>
      <xdr:row>17</xdr:row>
      <xdr:rowOff>19050</xdr:rowOff>
    </xdr:to>
    <xdr:sp>
      <xdr:nvSpPr>
        <xdr:cNvPr id="5" name="Oval 5"/>
        <xdr:cNvSpPr>
          <a:spLocks/>
        </xdr:cNvSpPr>
      </xdr:nvSpPr>
      <xdr:spPr>
        <a:xfrm>
          <a:off x="1133475" y="2752725"/>
          <a:ext cx="190500" cy="180975"/>
        </a:xfrm>
        <a:prstGeom prst="ellipse">
          <a:avLst/>
        </a:prstGeom>
        <a:solidFill>
          <a:srgbClr val="FFFF00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18</xdr:row>
      <xdr:rowOff>114300</xdr:rowOff>
    </xdr:from>
    <xdr:to>
      <xdr:col>6</xdr:col>
      <xdr:colOff>9525</xdr:colOff>
      <xdr:row>19</xdr:row>
      <xdr:rowOff>114300</xdr:rowOff>
    </xdr:to>
    <xdr:sp>
      <xdr:nvSpPr>
        <xdr:cNvPr id="6" name="Oval 6"/>
        <xdr:cNvSpPr>
          <a:spLocks/>
        </xdr:cNvSpPr>
      </xdr:nvSpPr>
      <xdr:spPr>
        <a:xfrm>
          <a:off x="1133475" y="3200400"/>
          <a:ext cx="190500" cy="171450"/>
        </a:xfrm>
        <a:prstGeom prst="ellipse">
          <a:avLst/>
        </a:prstGeom>
        <a:solidFill>
          <a:srgbClr val="FFFF00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21</xdr:row>
      <xdr:rowOff>57150</xdr:rowOff>
    </xdr:from>
    <xdr:to>
      <xdr:col>6</xdr:col>
      <xdr:colOff>0</xdr:colOff>
      <xdr:row>22</xdr:row>
      <xdr:rowOff>57150</xdr:rowOff>
    </xdr:to>
    <xdr:sp>
      <xdr:nvSpPr>
        <xdr:cNvPr id="7" name="Oval 7"/>
        <xdr:cNvSpPr>
          <a:spLocks/>
        </xdr:cNvSpPr>
      </xdr:nvSpPr>
      <xdr:spPr>
        <a:xfrm>
          <a:off x="1123950" y="3657600"/>
          <a:ext cx="190500" cy="171450"/>
        </a:xfrm>
        <a:prstGeom prst="ellipse">
          <a:avLst/>
        </a:prstGeom>
        <a:solidFill>
          <a:srgbClr val="FFFF00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24</xdr:row>
      <xdr:rowOff>0</xdr:rowOff>
    </xdr:from>
    <xdr:to>
      <xdr:col>6</xdr:col>
      <xdr:colOff>9525</xdr:colOff>
      <xdr:row>25</xdr:row>
      <xdr:rowOff>0</xdr:rowOff>
    </xdr:to>
    <xdr:sp>
      <xdr:nvSpPr>
        <xdr:cNvPr id="8" name="Oval 8"/>
        <xdr:cNvSpPr>
          <a:spLocks/>
        </xdr:cNvSpPr>
      </xdr:nvSpPr>
      <xdr:spPr>
        <a:xfrm>
          <a:off x="1133475" y="4124325"/>
          <a:ext cx="190500" cy="180975"/>
        </a:xfrm>
        <a:prstGeom prst="ellipse">
          <a:avLst/>
        </a:prstGeom>
        <a:solidFill>
          <a:srgbClr val="FFFF00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9525</xdr:colOff>
      <xdr:row>18</xdr:row>
      <xdr:rowOff>66675</xdr:rowOff>
    </xdr:from>
    <xdr:to>
      <xdr:col>12</xdr:col>
      <xdr:colOff>0</xdr:colOff>
      <xdr:row>19</xdr:row>
      <xdr:rowOff>66675</xdr:rowOff>
    </xdr:to>
    <xdr:sp>
      <xdr:nvSpPr>
        <xdr:cNvPr id="9" name="Oval 9"/>
        <xdr:cNvSpPr>
          <a:spLocks/>
        </xdr:cNvSpPr>
      </xdr:nvSpPr>
      <xdr:spPr>
        <a:xfrm>
          <a:off x="2114550" y="3152775"/>
          <a:ext cx="190500" cy="171450"/>
        </a:xfrm>
        <a:prstGeom prst="ellipse">
          <a:avLst/>
        </a:prstGeom>
        <a:solidFill>
          <a:srgbClr val="FFFF00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21</xdr:row>
      <xdr:rowOff>0</xdr:rowOff>
    </xdr:from>
    <xdr:to>
      <xdr:col>11</xdr:col>
      <xdr:colOff>190500</xdr:colOff>
      <xdr:row>22</xdr:row>
      <xdr:rowOff>9525</xdr:rowOff>
    </xdr:to>
    <xdr:sp>
      <xdr:nvSpPr>
        <xdr:cNvPr id="10" name="Oval 10"/>
        <xdr:cNvSpPr>
          <a:spLocks/>
        </xdr:cNvSpPr>
      </xdr:nvSpPr>
      <xdr:spPr>
        <a:xfrm>
          <a:off x="2105025" y="3600450"/>
          <a:ext cx="190500" cy="180975"/>
        </a:xfrm>
        <a:prstGeom prst="ellipse">
          <a:avLst/>
        </a:prstGeom>
        <a:solidFill>
          <a:srgbClr val="FFFF00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9525</xdr:colOff>
      <xdr:row>23</xdr:row>
      <xdr:rowOff>76200</xdr:rowOff>
    </xdr:from>
    <xdr:to>
      <xdr:col>12</xdr:col>
      <xdr:colOff>0</xdr:colOff>
      <xdr:row>24</xdr:row>
      <xdr:rowOff>85725</xdr:rowOff>
    </xdr:to>
    <xdr:sp>
      <xdr:nvSpPr>
        <xdr:cNvPr id="11" name="Oval 11"/>
        <xdr:cNvSpPr>
          <a:spLocks/>
        </xdr:cNvSpPr>
      </xdr:nvSpPr>
      <xdr:spPr>
        <a:xfrm>
          <a:off x="2114550" y="4029075"/>
          <a:ext cx="190500" cy="180975"/>
        </a:xfrm>
        <a:prstGeom prst="ellipse">
          <a:avLst/>
        </a:prstGeom>
        <a:solidFill>
          <a:srgbClr val="FFFF00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95250</xdr:colOff>
      <xdr:row>9</xdr:row>
      <xdr:rowOff>85725</xdr:rowOff>
    </xdr:from>
    <xdr:to>
      <xdr:col>8</xdr:col>
      <xdr:colOff>95250</xdr:colOff>
      <xdr:row>30</xdr:row>
      <xdr:rowOff>9525</xdr:rowOff>
    </xdr:to>
    <xdr:sp>
      <xdr:nvSpPr>
        <xdr:cNvPr id="12" name="Line 12"/>
        <xdr:cNvSpPr>
          <a:spLocks/>
        </xdr:cNvSpPr>
      </xdr:nvSpPr>
      <xdr:spPr>
        <a:xfrm>
          <a:off x="1704975" y="1581150"/>
          <a:ext cx="0" cy="3609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76200</xdr:colOff>
      <xdr:row>11</xdr:row>
      <xdr:rowOff>171450</xdr:rowOff>
    </xdr:from>
    <xdr:to>
      <xdr:col>3</xdr:col>
      <xdr:colOff>76200</xdr:colOff>
      <xdr:row>28</xdr:row>
      <xdr:rowOff>152400</xdr:rowOff>
    </xdr:to>
    <xdr:sp>
      <xdr:nvSpPr>
        <xdr:cNvPr id="13" name="Line 13"/>
        <xdr:cNvSpPr>
          <a:spLocks/>
        </xdr:cNvSpPr>
      </xdr:nvSpPr>
      <xdr:spPr>
        <a:xfrm>
          <a:off x="876300" y="2028825"/>
          <a:ext cx="0" cy="29622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152400</xdr:colOff>
      <xdr:row>20</xdr:row>
      <xdr:rowOff>9525</xdr:rowOff>
    </xdr:from>
    <xdr:to>
      <xdr:col>13</xdr:col>
      <xdr:colOff>152400</xdr:colOff>
      <xdr:row>23</xdr:row>
      <xdr:rowOff>19050</xdr:rowOff>
    </xdr:to>
    <xdr:sp>
      <xdr:nvSpPr>
        <xdr:cNvPr id="14" name="Line 14"/>
        <xdr:cNvSpPr>
          <a:spLocks/>
        </xdr:cNvSpPr>
      </xdr:nvSpPr>
      <xdr:spPr>
        <a:xfrm flipH="1">
          <a:off x="2524125" y="343852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152400</xdr:colOff>
      <xdr:row>16</xdr:row>
      <xdr:rowOff>171450</xdr:rowOff>
    </xdr:from>
    <xdr:to>
      <xdr:col>13</xdr:col>
      <xdr:colOff>152400</xdr:colOff>
      <xdr:row>20</xdr:row>
      <xdr:rowOff>9525</xdr:rowOff>
    </xdr:to>
    <xdr:sp>
      <xdr:nvSpPr>
        <xdr:cNvPr id="15" name="Line 15"/>
        <xdr:cNvSpPr>
          <a:spLocks/>
        </xdr:cNvSpPr>
      </xdr:nvSpPr>
      <xdr:spPr>
        <a:xfrm flipH="1">
          <a:off x="2524125" y="290512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85725</xdr:colOff>
      <xdr:row>13</xdr:row>
      <xdr:rowOff>161925</xdr:rowOff>
    </xdr:from>
    <xdr:to>
      <xdr:col>17</xdr:col>
      <xdr:colOff>85725</xdr:colOff>
      <xdr:row>23</xdr:row>
      <xdr:rowOff>0</xdr:rowOff>
    </xdr:to>
    <xdr:sp>
      <xdr:nvSpPr>
        <xdr:cNvPr id="16" name="Line 16"/>
        <xdr:cNvSpPr>
          <a:spLocks/>
        </xdr:cNvSpPr>
      </xdr:nvSpPr>
      <xdr:spPr>
        <a:xfrm flipH="1">
          <a:off x="3314700" y="2381250"/>
          <a:ext cx="0" cy="15716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66675</xdr:colOff>
      <xdr:row>13</xdr:row>
      <xdr:rowOff>0</xdr:rowOff>
    </xdr:from>
    <xdr:to>
      <xdr:col>20</xdr:col>
      <xdr:colOff>66675</xdr:colOff>
      <xdr:row>25</xdr:row>
      <xdr:rowOff>0</xdr:rowOff>
    </xdr:to>
    <xdr:sp>
      <xdr:nvSpPr>
        <xdr:cNvPr id="17" name="Line 17"/>
        <xdr:cNvSpPr>
          <a:spLocks/>
        </xdr:cNvSpPr>
      </xdr:nvSpPr>
      <xdr:spPr>
        <a:xfrm>
          <a:off x="3857625" y="2219325"/>
          <a:ext cx="0" cy="20859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152400</xdr:colOff>
      <xdr:row>14</xdr:row>
      <xdr:rowOff>0</xdr:rowOff>
    </xdr:from>
    <xdr:to>
      <xdr:col>13</xdr:col>
      <xdr:colOff>152400</xdr:colOff>
      <xdr:row>17</xdr:row>
      <xdr:rowOff>9525</xdr:rowOff>
    </xdr:to>
    <xdr:sp>
      <xdr:nvSpPr>
        <xdr:cNvPr id="18" name="Line 18"/>
        <xdr:cNvSpPr>
          <a:spLocks/>
        </xdr:cNvSpPr>
      </xdr:nvSpPr>
      <xdr:spPr>
        <a:xfrm flipH="1">
          <a:off x="2524125" y="239077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95250</xdr:colOff>
      <xdr:row>51</xdr:row>
      <xdr:rowOff>161925</xdr:rowOff>
    </xdr:from>
    <xdr:to>
      <xdr:col>9</xdr:col>
      <xdr:colOff>66675</xdr:colOff>
      <xdr:row>53</xdr:row>
      <xdr:rowOff>161925</xdr:rowOff>
    </xdr:to>
    <xdr:sp>
      <xdr:nvSpPr>
        <xdr:cNvPr id="19" name="Oval 19"/>
        <xdr:cNvSpPr>
          <a:spLocks/>
        </xdr:cNvSpPr>
      </xdr:nvSpPr>
      <xdr:spPr>
        <a:xfrm>
          <a:off x="1533525" y="9067800"/>
          <a:ext cx="342900" cy="361950"/>
        </a:xfrm>
        <a:prstGeom prst="ellipse">
          <a:avLst/>
        </a:prstGeom>
        <a:solidFill>
          <a:srgbClr val="CC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52</xdr:row>
      <xdr:rowOff>85725</xdr:rowOff>
    </xdr:from>
    <xdr:to>
      <xdr:col>8</xdr:col>
      <xdr:colOff>190500</xdr:colOff>
      <xdr:row>53</xdr:row>
      <xdr:rowOff>76200</xdr:rowOff>
    </xdr:to>
    <xdr:sp>
      <xdr:nvSpPr>
        <xdr:cNvPr id="20" name="Oval 20"/>
        <xdr:cNvSpPr>
          <a:spLocks/>
        </xdr:cNvSpPr>
      </xdr:nvSpPr>
      <xdr:spPr>
        <a:xfrm>
          <a:off x="1609725" y="9172575"/>
          <a:ext cx="190500" cy="17145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9525</xdr:colOff>
      <xdr:row>38</xdr:row>
      <xdr:rowOff>38100</xdr:rowOff>
    </xdr:from>
    <xdr:to>
      <xdr:col>12</xdr:col>
      <xdr:colOff>28575</xdr:colOff>
      <xdr:row>39</xdr:row>
      <xdr:rowOff>66675</xdr:rowOff>
    </xdr:to>
    <xdr:sp>
      <xdr:nvSpPr>
        <xdr:cNvPr id="21" name="Oval 21"/>
        <xdr:cNvSpPr>
          <a:spLocks/>
        </xdr:cNvSpPr>
      </xdr:nvSpPr>
      <xdr:spPr>
        <a:xfrm>
          <a:off x="2114550" y="6667500"/>
          <a:ext cx="219075" cy="200025"/>
        </a:xfrm>
        <a:prstGeom prst="ellipse">
          <a:avLst/>
        </a:prstGeom>
        <a:solidFill>
          <a:srgbClr val="FFFF00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37</xdr:row>
      <xdr:rowOff>19050</xdr:rowOff>
    </xdr:from>
    <xdr:to>
      <xdr:col>6</xdr:col>
      <xdr:colOff>9525</xdr:colOff>
      <xdr:row>38</xdr:row>
      <xdr:rowOff>19050</xdr:rowOff>
    </xdr:to>
    <xdr:sp>
      <xdr:nvSpPr>
        <xdr:cNvPr id="22" name="Oval 22"/>
        <xdr:cNvSpPr>
          <a:spLocks/>
        </xdr:cNvSpPr>
      </xdr:nvSpPr>
      <xdr:spPr>
        <a:xfrm>
          <a:off x="1133475" y="6467475"/>
          <a:ext cx="190500" cy="180975"/>
        </a:xfrm>
        <a:prstGeom prst="ellipse">
          <a:avLst/>
        </a:prstGeom>
        <a:solidFill>
          <a:srgbClr val="FFFF00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39</xdr:row>
      <xdr:rowOff>133350</xdr:rowOff>
    </xdr:from>
    <xdr:to>
      <xdr:col>6</xdr:col>
      <xdr:colOff>9525</xdr:colOff>
      <xdr:row>40</xdr:row>
      <xdr:rowOff>142875</xdr:rowOff>
    </xdr:to>
    <xdr:sp>
      <xdr:nvSpPr>
        <xdr:cNvPr id="23" name="Oval 23"/>
        <xdr:cNvSpPr>
          <a:spLocks/>
        </xdr:cNvSpPr>
      </xdr:nvSpPr>
      <xdr:spPr>
        <a:xfrm>
          <a:off x="1133475" y="6934200"/>
          <a:ext cx="190500" cy="180975"/>
        </a:xfrm>
        <a:prstGeom prst="ellipse">
          <a:avLst/>
        </a:prstGeom>
        <a:solidFill>
          <a:srgbClr val="FFFF00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76200</xdr:rowOff>
    </xdr:from>
    <xdr:to>
      <xdr:col>5</xdr:col>
      <xdr:colOff>190500</xdr:colOff>
      <xdr:row>43</xdr:row>
      <xdr:rowOff>85725</xdr:rowOff>
    </xdr:to>
    <xdr:sp>
      <xdr:nvSpPr>
        <xdr:cNvPr id="24" name="Oval 24"/>
        <xdr:cNvSpPr>
          <a:spLocks/>
        </xdr:cNvSpPr>
      </xdr:nvSpPr>
      <xdr:spPr>
        <a:xfrm>
          <a:off x="1114425" y="7400925"/>
          <a:ext cx="190500" cy="180975"/>
        </a:xfrm>
        <a:prstGeom prst="ellipse">
          <a:avLst/>
        </a:prstGeom>
        <a:solidFill>
          <a:srgbClr val="FFFF00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45</xdr:row>
      <xdr:rowOff>47625</xdr:rowOff>
    </xdr:from>
    <xdr:to>
      <xdr:col>6</xdr:col>
      <xdr:colOff>9525</xdr:colOff>
      <xdr:row>46</xdr:row>
      <xdr:rowOff>47625</xdr:rowOff>
    </xdr:to>
    <xdr:sp>
      <xdr:nvSpPr>
        <xdr:cNvPr id="25" name="Oval 25"/>
        <xdr:cNvSpPr>
          <a:spLocks/>
        </xdr:cNvSpPr>
      </xdr:nvSpPr>
      <xdr:spPr>
        <a:xfrm>
          <a:off x="1133475" y="7896225"/>
          <a:ext cx="190500" cy="171450"/>
        </a:xfrm>
        <a:prstGeom prst="ellipse">
          <a:avLst/>
        </a:prstGeom>
        <a:solidFill>
          <a:srgbClr val="FFFF00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47</xdr:row>
      <xdr:rowOff>161925</xdr:rowOff>
    </xdr:from>
    <xdr:to>
      <xdr:col>6</xdr:col>
      <xdr:colOff>9525</xdr:colOff>
      <xdr:row>48</xdr:row>
      <xdr:rowOff>171450</xdr:rowOff>
    </xdr:to>
    <xdr:sp>
      <xdr:nvSpPr>
        <xdr:cNvPr id="26" name="Oval 26"/>
        <xdr:cNvSpPr>
          <a:spLocks/>
        </xdr:cNvSpPr>
      </xdr:nvSpPr>
      <xdr:spPr>
        <a:xfrm>
          <a:off x="1133475" y="8362950"/>
          <a:ext cx="190500" cy="180975"/>
        </a:xfrm>
        <a:prstGeom prst="ellipse">
          <a:avLst/>
        </a:prstGeom>
        <a:solidFill>
          <a:srgbClr val="FFFF00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41</xdr:row>
      <xdr:rowOff>76200</xdr:rowOff>
    </xdr:from>
    <xdr:to>
      <xdr:col>11</xdr:col>
      <xdr:colOff>190500</xdr:colOff>
      <xdr:row>42</xdr:row>
      <xdr:rowOff>104775</xdr:rowOff>
    </xdr:to>
    <xdr:sp>
      <xdr:nvSpPr>
        <xdr:cNvPr id="27" name="Oval 27"/>
        <xdr:cNvSpPr>
          <a:spLocks/>
        </xdr:cNvSpPr>
      </xdr:nvSpPr>
      <xdr:spPr>
        <a:xfrm>
          <a:off x="2105025" y="7229475"/>
          <a:ext cx="190500" cy="200025"/>
        </a:xfrm>
        <a:prstGeom prst="ellipse">
          <a:avLst/>
        </a:prstGeom>
        <a:solidFill>
          <a:srgbClr val="FFFF00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9525</xdr:colOff>
      <xdr:row>44</xdr:row>
      <xdr:rowOff>76200</xdr:rowOff>
    </xdr:from>
    <xdr:to>
      <xdr:col>12</xdr:col>
      <xdr:colOff>0</xdr:colOff>
      <xdr:row>45</xdr:row>
      <xdr:rowOff>95250</xdr:rowOff>
    </xdr:to>
    <xdr:sp>
      <xdr:nvSpPr>
        <xdr:cNvPr id="28" name="Oval 28"/>
        <xdr:cNvSpPr>
          <a:spLocks/>
        </xdr:cNvSpPr>
      </xdr:nvSpPr>
      <xdr:spPr>
        <a:xfrm>
          <a:off x="2114550" y="7753350"/>
          <a:ext cx="190500" cy="190500"/>
        </a:xfrm>
        <a:prstGeom prst="ellipse">
          <a:avLst/>
        </a:prstGeom>
        <a:solidFill>
          <a:srgbClr val="FFFF00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9525</xdr:colOff>
      <xdr:row>47</xdr:row>
      <xdr:rowOff>76200</xdr:rowOff>
    </xdr:from>
    <xdr:to>
      <xdr:col>12</xdr:col>
      <xdr:colOff>0</xdr:colOff>
      <xdr:row>48</xdr:row>
      <xdr:rowOff>85725</xdr:rowOff>
    </xdr:to>
    <xdr:sp>
      <xdr:nvSpPr>
        <xdr:cNvPr id="29" name="Oval 29"/>
        <xdr:cNvSpPr>
          <a:spLocks/>
        </xdr:cNvSpPr>
      </xdr:nvSpPr>
      <xdr:spPr>
        <a:xfrm>
          <a:off x="2114550" y="8277225"/>
          <a:ext cx="190500" cy="180975"/>
        </a:xfrm>
        <a:prstGeom prst="ellipse">
          <a:avLst/>
        </a:prstGeom>
        <a:solidFill>
          <a:srgbClr val="FFFF00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85725</xdr:colOff>
      <xdr:row>33</xdr:row>
      <xdr:rowOff>104775</xdr:rowOff>
    </xdr:from>
    <xdr:to>
      <xdr:col>8</xdr:col>
      <xdr:colOff>85725</xdr:colOff>
      <xdr:row>53</xdr:row>
      <xdr:rowOff>285750</xdr:rowOff>
    </xdr:to>
    <xdr:sp>
      <xdr:nvSpPr>
        <xdr:cNvPr id="30" name="Line 30"/>
        <xdr:cNvSpPr>
          <a:spLocks/>
        </xdr:cNvSpPr>
      </xdr:nvSpPr>
      <xdr:spPr>
        <a:xfrm>
          <a:off x="1695450" y="5829300"/>
          <a:ext cx="0" cy="3724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76200</xdr:colOff>
      <xdr:row>35</xdr:row>
      <xdr:rowOff>171450</xdr:rowOff>
    </xdr:from>
    <xdr:to>
      <xdr:col>3</xdr:col>
      <xdr:colOff>76200</xdr:colOff>
      <xdr:row>53</xdr:row>
      <xdr:rowOff>9525</xdr:rowOff>
    </xdr:to>
    <xdr:sp>
      <xdr:nvSpPr>
        <xdr:cNvPr id="31" name="Line 31"/>
        <xdr:cNvSpPr>
          <a:spLocks/>
        </xdr:cNvSpPr>
      </xdr:nvSpPr>
      <xdr:spPr>
        <a:xfrm>
          <a:off x="876300" y="6257925"/>
          <a:ext cx="0" cy="30194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152400</xdr:colOff>
      <xdr:row>44</xdr:row>
      <xdr:rowOff>9525</xdr:rowOff>
    </xdr:from>
    <xdr:to>
      <xdr:col>13</xdr:col>
      <xdr:colOff>152400</xdr:colOff>
      <xdr:row>47</xdr:row>
      <xdr:rowOff>19050</xdr:rowOff>
    </xdr:to>
    <xdr:sp>
      <xdr:nvSpPr>
        <xdr:cNvPr id="32" name="Line 32"/>
        <xdr:cNvSpPr>
          <a:spLocks/>
        </xdr:cNvSpPr>
      </xdr:nvSpPr>
      <xdr:spPr>
        <a:xfrm flipH="1">
          <a:off x="2524125" y="768667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152400</xdr:colOff>
      <xdr:row>40</xdr:row>
      <xdr:rowOff>171450</xdr:rowOff>
    </xdr:from>
    <xdr:to>
      <xdr:col>13</xdr:col>
      <xdr:colOff>152400</xdr:colOff>
      <xdr:row>44</xdr:row>
      <xdr:rowOff>9525</xdr:rowOff>
    </xdr:to>
    <xdr:sp>
      <xdr:nvSpPr>
        <xdr:cNvPr id="33" name="Line 33"/>
        <xdr:cNvSpPr>
          <a:spLocks/>
        </xdr:cNvSpPr>
      </xdr:nvSpPr>
      <xdr:spPr>
        <a:xfrm flipH="1">
          <a:off x="2524125" y="7143750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66675</xdr:colOff>
      <xdr:row>37</xdr:row>
      <xdr:rowOff>171450</xdr:rowOff>
    </xdr:from>
    <xdr:to>
      <xdr:col>17</xdr:col>
      <xdr:colOff>66675</xdr:colOff>
      <xdr:row>47</xdr:row>
      <xdr:rowOff>9525</xdr:rowOff>
    </xdr:to>
    <xdr:sp>
      <xdr:nvSpPr>
        <xdr:cNvPr id="34" name="Line 34"/>
        <xdr:cNvSpPr>
          <a:spLocks/>
        </xdr:cNvSpPr>
      </xdr:nvSpPr>
      <xdr:spPr>
        <a:xfrm flipH="1">
          <a:off x="3295650" y="6619875"/>
          <a:ext cx="0" cy="15906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66675</xdr:colOff>
      <xdr:row>37</xdr:row>
      <xdr:rowOff>0</xdr:rowOff>
    </xdr:from>
    <xdr:to>
      <xdr:col>20</xdr:col>
      <xdr:colOff>66675</xdr:colOff>
      <xdr:row>49</xdr:row>
      <xdr:rowOff>9525</xdr:rowOff>
    </xdr:to>
    <xdr:sp>
      <xdr:nvSpPr>
        <xdr:cNvPr id="35" name="Line 35"/>
        <xdr:cNvSpPr>
          <a:spLocks/>
        </xdr:cNvSpPr>
      </xdr:nvSpPr>
      <xdr:spPr>
        <a:xfrm>
          <a:off x="3857625" y="6448425"/>
          <a:ext cx="0" cy="21145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152400</xdr:colOff>
      <xdr:row>38</xdr:row>
      <xdr:rowOff>0</xdr:rowOff>
    </xdr:from>
    <xdr:to>
      <xdr:col>13</xdr:col>
      <xdr:colOff>152400</xdr:colOff>
      <xdr:row>41</xdr:row>
      <xdr:rowOff>9525</xdr:rowOff>
    </xdr:to>
    <xdr:sp>
      <xdr:nvSpPr>
        <xdr:cNvPr id="36" name="Line 36"/>
        <xdr:cNvSpPr>
          <a:spLocks/>
        </xdr:cNvSpPr>
      </xdr:nvSpPr>
      <xdr:spPr>
        <a:xfrm flipH="1">
          <a:off x="2524125" y="66294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F55"/>
  <sheetViews>
    <sheetView showGridLines="0" tabSelected="1" workbookViewId="0" topLeftCell="A28">
      <selection activeCell="AE28" sqref="AE28"/>
    </sheetView>
  </sheetViews>
  <sheetFormatPr defaultColWidth="9.00390625" defaultRowHeight="13.5"/>
  <cols>
    <col min="1" max="2" width="2.625" style="1" customWidth="1"/>
    <col min="3" max="3" width="5.25390625" style="1" bestFit="1" customWidth="1"/>
    <col min="4" max="4" width="3.25390625" style="1" customWidth="1"/>
    <col min="5" max="5" width="0.875" style="1" customWidth="1"/>
    <col min="6" max="6" width="2.625" style="1" customWidth="1"/>
    <col min="7" max="7" width="1.625" style="1" customWidth="1"/>
    <col min="8" max="8" width="2.25390625" style="1" customWidth="1"/>
    <col min="9" max="9" width="2.625" style="1" customWidth="1"/>
    <col min="10" max="10" width="2.25390625" style="1" customWidth="1"/>
    <col min="11" max="11" width="1.625" style="1" customWidth="1"/>
    <col min="12" max="12" width="2.625" style="1" customWidth="1"/>
    <col min="13" max="13" width="0.875" style="1" customWidth="1"/>
    <col min="14" max="14" width="2.625" style="1" customWidth="1"/>
    <col min="15" max="15" width="2.25390625" style="21" customWidth="1"/>
    <col min="16" max="16" width="6.375" style="24" customWidth="1"/>
    <col min="17" max="17" width="6.375" style="24" hidden="1" customWidth="1"/>
    <col min="18" max="18" width="1.625" style="1" customWidth="1"/>
    <col min="19" max="19" width="2.25390625" style="1" customWidth="1"/>
    <col min="20" max="20" width="3.50390625" style="1" bestFit="1" customWidth="1"/>
    <col min="21" max="21" width="1.625" style="1" customWidth="1"/>
    <col min="22" max="22" width="2.00390625" style="1" customWidth="1"/>
    <col min="23" max="23" width="4.50390625" style="1" bestFit="1" customWidth="1"/>
    <col min="24" max="24" width="6.00390625" style="1" hidden="1" customWidth="1"/>
    <col min="25" max="25" width="1.625" style="1" customWidth="1"/>
    <col min="26" max="26" width="16.625" style="1" bestFit="1" customWidth="1"/>
    <col min="27" max="28" width="7.75390625" style="1" bestFit="1" customWidth="1"/>
    <col min="29" max="30" width="7.75390625" style="1" hidden="1" customWidth="1"/>
    <col min="31" max="31" width="20.125" style="1" customWidth="1"/>
    <col min="32" max="32" width="2.625" style="1" customWidth="1"/>
    <col min="33" max="16384" width="9.00390625" style="1" customWidth="1"/>
  </cols>
  <sheetData>
    <row r="1" spans="3:31" s="8" customFormat="1" ht="13.5">
      <c r="C1" s="14"/>
      <c r="O1" s="92"/>
      <c r="P1" s="93"/>
      <c r="Q1" s="93"/>
      <c r="AE1" s="1"/>
    </row>
    <row r="2" spans="3:32" s="8" customFormat="1" ht="17.25">
      <c r="C2" s="139" t="s">
        <v>6</v>
      </c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</row>
    <row r="3" spans="12:31" s="8" customFormat="1" ht="6" customHeight="1">
      <c r="L3" s="35"/>
      <c r="P3" s="93"/>
      <c r="Q3" s="93"/>
      <c r="AE3" s="1"/>
    </row>
    <row r="4" spans="4:31" s="8" customFormat="1" ht="13.5">
      <c r="D4" s="36" t="s">
        <v>13</v>
      </c>
      <c r="L4" s="35"/>
      <c r="P4" s="93"/>
      <c r="Q4" s="93"/>
      <c r="V4" s="4" t="s">
        <v>9</v>
      </c>
      <c r="AE4" s="1"/>
    </row>
    <row r="5" spans="4:31" s="8" customFormat="1" ht="13.5">
      <c r="D5" s="41" t="s">
        <v>10</v>
      </c>
      <c r="P5" s="38"/>
      <c r="Q5" s="38"/>
      <c r="V5" s="3" t="s">
        <v>14</v>
      </c>
      <c r="AE5" s="1"/>
    </row>
    <row r="6" spans="4:31" s="8" customFormat="1" ht="13.5">
      <c r="D6" s="42" t="s">
        <v>11</v>
      </c>
      <c r="P6" s="38"/>
      <c r="Q6" s="38"/>
      <c r="V6" s="3" t="s">
        <v>15</v>
      </c>
      <c r="AE6" s="1"/>
    </row>
    <row r="7" spans="4:31" s="8" customFormat="1" ht="13.5">
      <c r="D7" s="37" t="s">
        <v>12</v>
      </c>
      <c r="P7" s="38"/>
      <c r="Q7" s="38"/>
      <c r="V7" s="8" t="s">
        <v>16</v>
      </c>
      <c r="AE7" s="1"/>
    </row>
    <row r="8" spans="15:17" ht="12.75" customHeight="1" thickBot="1">
      <c r="O8" s="1"/>
      <c r="P8" s="88"/>
      <c r="Q8" s="88"/>
    </row>
    <row r="9" spans="2:32" ht="14.25" customHeight="1" thickBot="1">
      <c r="B9" s="136" t="s">
        <v>42</v>
      </c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  <c r="AA9" s="137"/>
      <c r="AB9" s="137"/>
      <c r="AC9" s="137"/>
      <c r="AD9" s="137"/>
      <c r="AE9" s="137"/>
      <c r="AF9" s="138"/>
    </row>
    <row r="10" spans="2:32" ht="14.25" thickBot="1">
      <c r="B10" s="16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25"/>
      <c r="Q10" s="25"/>
      <c r="R10" s="13"/>
      <c r="S10" s="13"/>
      <c r="T10" s="13"/>
      <c r="U10" s="13"/>
      <c r="V10" s="13"/>
      <c r="W10" s="13"/>
      <c r="X10" s="13"/>
      <c r="Y10" s="13"/>
      <c r="Z10" s="39"/>
      <c r="AA10" s="13"/>
      <c r="AB10" s="39"/>
      <c r="AC10" s="39"/>
      <c r="AD10" s="39"/>
      <c r="AE10" s="13"/>
      <c r="AF10" s="6"/>
    </row>
    <row r="11" spans="2:32" ht="14.25" thickBot="1">
      <c r="B11" s="16"/>
      <c r="C11" s="13"/>
      <c r="D11" s="13"/>
      <c r="E11" s="13"/>
      <c r="F11" s="13"/>
      <c r="G11" s="13"/>
      <c r="H11" s="13"/>
      <c r="I11" s="44"/>
      <c r="J11" s="13"/>
      <c r="K11" s="13"/>
      <c r="L11" s="13"/>
      <c r="M11" s="13"/>
      <c r="N11" s="13"/>
      <c r="O11" s="23"/>
      <c r="P11" s="25"/>
      <c r="Q11" s="25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6"/>
    </row>
    <row r="12" spans="2:32" ht="14.25" thickBot="1">
      <c r="B12" s="16"/>
      <c r="C12" s="13"/>
      <c r="D12" s="19"/>
      <c r="E12" s="13"/>
      <c r="F12" s="13"/>
      <c r="G12" s="13"/>
      <c r="H12" s="52"/>
      <c r="I12" s="53"/>
      <c r="J12" s="54"/>
      <c r="K12" s="13"/>
      <c r="L12" s="13"/>
      <c r="M12" s="13"/>
      <c r="N12" s="13"/>
      <c r="O12" s="23"/>
      <c r="P12" s="25"/>
      <c r="Q12" s="25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6"/>
    </row>
    <row r="13" spans="2:32" ht="14.25" thickBot="1">
      <c r="B13" s="16"/>
      <c r="C13" s="13"/>
      <c r="D13" s="13"/>
      <c r="E13" s="13"/>
      <c r="F13" s="48"/>
      <c r="G13" s="49"/>
      <c r="H13" s="50"/>
      <c r="I13" s="50"/>
      <c r="J13" s="50"/>
      <c r="K13" s="49"/>
      <c r="L13" s="51"/>
      <c r="M13" s="13"/>
      <c r="N13" s="19"/>
      <c r="O13" s="22"/>
      <c r="P13" s="71"/>
      <c r="Q13" s="71"/>
      <c r="R13" s="19"/>
      <c r="S13" s="19"/>
      <c r="T13" s="19"/>
      <c r="U13" s="19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6"/>
    </row>
    <row r="14" spans="2:32" ht="13.5" customHeight="1" thickBot="1">
      <c r="B14" s="16"/>
      <c r="C14" s="13"/>
      <c r="D14" s="13"/>
      <c r="E14" s="13"/>
      <c r="F14" s="13"/>
      <c r="G14" s="13"/>
      <c r="H14" s="48"/>
      <c r="I14" s="49"/>
      <c r="J14" s="51"/>
      <c r="K14" s="13"/>
      <c r="L14" s="19"/>
      <c r="M14" s="19"/>
      <c r="N14" s="19"/>
      <c r="O14" s="22"/>
      <c r="P14" s="135" t="s">
        <v>27</v>
      </c>
      <c r="Q14" s="25"/>
      <c r="R14" s="19"/>
      <c r="S14" s="13"/>
      <c r="T14" s="13"/>
      <c r="U14" s="13"/>
      <c r="V14" s="135" t="s">
        <v>24</v>
      </c>
      <c r="W14" s="135"/>
      <c r="X14" s="25"/>
      <c r="Y14" s="25"/>
      <c r="Z14" s="13"/>
      <c r="AA14" s="13"/>
      <c r="AB14" s="13"/>
      <c r="AC14" s="13"/>
      <c r="AD14" s="13"/>
      <c r="AE14" s="13"/>
      <c r="AF14" s="6"/>
    </row>
    <row r="15" spans="2:32" ht="13.5">
      <c r="B15" s="16"/>
      <c r="C15" s="13"/>
      <c r="D15" s="13"/>
      <c r="E15" s="13"/>
      <c r="F15" s="13"/>
      <c r="G15" s="13"/>
      <c r="H15" s="62"/>
      <c r="I15" s="85"/>
      <c r="J15" s="63"/>
      <c r="K15" s="13"/>
      <c r="L15" s="13"/>
      <c r="M15" s="13"/>
      <c r="N15" s="13"/>
      <c r="O15" s="23"/>
      <c r="P15" s="135"/>
      <c r="Q15" s="25"/>
      <c r="R15" s="13"/>
      <c r="S15" s="13"/>
      <c r="T15" s="13"/>
      <c r="U15" s="13"/>
      <c r="V15" s="135"/>
      <c r="W15" s="135"/>
      <c r="X15" s="25"/>
      <c r="Y15" s="25"/>
      <c r="Z15" s="13"/>
      <c r="AA15" s="13"/>
      <c r="AB15" s="13"/>
      <c r="AC15" s="13"/>
      <c r="AD15" s="13"/>
      <c r="AE15" s="13"/>
      <c r="AF15" s="6"/>
    </row>
    <row r="16" spans="2:32" ht="13.5" customHeight="1">
      <c r="B16" s="16"/>
      <c r="C16" s="13"/>
      <c r="D16" s="13"/>
      <c r="E16" s="13"/>
      <c r="F16" s="13"/>
      <c r="G16" s="13"/>
      <c r="H16" s="58"/>
      <c r="I16" s="86"/>
      <c r="J16" s="59"/>
      <c r="K16" s="13"/>
      <c r="L16" s="13"/>
      <c r="M16" s="13"/>
      <c r="N16" s="13"/>
      <c r="O16" s="72" t="s">
        <v>7</v>
      </c>
      <c r="P16" s="73">
        <v>30</v>
      </c>
      <c r="Q16" s="120"/>
      <c r="R16" s="13"/>
      <c r="S16" s="13"/>
      <c r="T16" s="13"/>
      <c r="U16" s="13"/>
      <c r="V16" s="135"/>
      <c r="W16" s="135"/>
      <c r="X16" s="25"/>
      <c r="Y16" s="25"/>
      <c r="Z16" s="28" t="s">
        <v>22</v>
      </c>
      <c r="AA16" s="39" t="s">
        <v>18</v>
      </c>
      <c r="AB16" s="39" t="s">
        <v>28</v>
      </c>
      <c r="AC16" s="39"/>
      <c r="AD16" s="39"/>
      <c r="AE16" s="13"/>
      <c r="AF16" s="6"/>
    </row>
    <row r="17" spans="2:32" ht="14.25" thickBot="1">
      <c r="B17" s="16"/>
      <c r="C17" s="13"/>
      <c r="D17" s="13"/>
      <c r="E17" s="13"/>
      <c r="F17" s="13"/>
      <c r="G17" s="13"/>
      <c r="H17" s="60"/>
      <c r="I17" s="87"/>
      <c r="J17" s="61"/>
      <c r="K17" s="13"/>
      <c r="L17" s="19"/>
      <c r="M17" s="19"/>
      <c r="N17" s="19"/>
      <c r="O17" s="72" t="s">
        <v>28</v>
      </c>
      <c r="P17" s="73">
        <v>30</v>
      </c>
      <c r="Q17" s="120"/>
      <c r="R17" s="13"/>
      <c r="S17" s="25"/>
      <c r="T17" s="25"/>
      <c r="U17" s="13"/>
      <c r="V17" s="135"/>
      <c r="W17" s="135"/>
      <c r="X17" s="25"/>
      <c r="Y17" s="25"/>
      <c r="Z17" s="2" t="s">
        <v>0</v>
      </c>
      <c r="AA17" s="7">
        <v>1.4</v>
      </c>
      <c r="AB17" s="7">
        <v>1.4</v>
      </c>
      <c r="AC17" s="140"/>
      <c r="AD17" s="141"/>
      <c r="AE17" s="142"/>
      <c r="AF17" s="6"/>
    </row>
    <row r="18" spans="2:32" ht="13.5" customHeight="1">
      <c r="B18" s="16"/>
      <c r="C18" s="13"/>
      <c r="D18" s="13"/>
      <c r="E18" s="13"/>
      <c r="F18" s="13"/>
      <c r="G18" s="13"/>
      <c r="H18" s="13"/>
      <c r="I18" s="45"/>
      <c r="J18" s="13"/>
      <c r="K18" s="13"/>
      <c r="L18" s="13"/>
      <c r="M18" s="13"/>
      <c r="N18" s="13"/>
      <c r="O18" s="135" t="s">
        <v>20</v>
      </c>
      <c r="P18" s="135"/>
      <c r="Q18" s="25"/>
      <c r="R18" s="13"/>
      <c r="S18" s="135" t="s">
        <v>29</v>
      </c>
      <c r="T18" s="135"/>
      <c r="U18" s="13"/>
      <c r="V18" s="135"/>
      <c r="W18" s="135"/>
      <c r="X18" s="25"/>
      <c r="Y18" s="25"/>
      <c r="Z18" s="33" t="s">
        <v>3</v>
      </c>
      <c r="AA18" s="29">
        <v>582</v>
      </c>
      <c r="AB18" s="29">
        <v>585</v>
      </c>
      <c r="AC18" s="143" t="s">
        <v>30</v>
      </c>
      <c r="AD18" s="144"/>
      <c r="AE18" s="145"/>
      <c r="AF18" s="6"/>
    </row>
    <row r="19" spans="2:32" ht="13.5">
      <c r="B19" s="16"/>
      <c r="C19" s="13"/>
      <c r="D19" s="13"/>
      <c r="E19" s="13"/>
      <c r="F19" s="13"/>
      <c r="G19" s="13"/>
      <c r="H19" s="13"/>
      <c r="I19" s="45"/>
      <c r="J19" s="13"/>
      <c r="K19" s="13"/>
      <c r="L19" s="13"/>
      <c r="M19" s="13"/>
      <c r="N19" s="13"/>
      <c r="O19" s="70" t="s">
        <v>31</v>
      </c>
      <c r="P19" s="77">
        <f>C22-AA28</f>
        <v>21</v>
      </c>
      <c r="Q19" s="121"/>
      <c r="R19" s="13"/>
      <c r="S19" s="135"/>
      <c r="T19" s="135"/>
      <c r="U19" s="13"/>
      <c r="V19" s="135"/>
      <c r="W19" s="135"/>
      <c r="X19" s="25"/>
      <c r="Y19" s="25"/>
      <c r="Z19" s="2" t="s">
        <v>4</v>
      </c>
      <c r="AA19" s="31">
        <f>(AA23-AA24)*AA22/AA17</f>
        <v>245.71428571428572</v>
      </c>
      <c r="AB19" s="31">
        <f>(AB23-AB24)*AB22/AB17</f>
        <v>218.57142857142858</v>
      </c>
      <c r="AC19" s="143" t="s">
        <v>17</v>
      </c>
      <c r="AD19" s="144"/>
      <c r="AE19" s="145"/>
      <c r="AF19" s="6"/>
    </row>
    <row r="20" spans="2:32" ht="13.5" customHeight="1" thickBot="1">
      <c r="B20" s="16"/>
      <c r="C20" s="13"/>
      <c r="D20" s="13"/>
      <c r="E20" s="13"/>
      <c r="F20" s="13"/>
      <c r="G20" s="20"/>
      <c r="H20" s="20"/>
      <c r="I20" s="46"/>
      <c r="J20" s="20"/>
      <c r="K20" s="20"/>
      <c r="L20" s="19"/>
      <c r="M20" s="19"/>
      <c r="N20" s="79"/>
      <c r="O20" s="70" t="s">
        <v>32</v>
      </c>
      <c r="P20" s="77">
        <f>C23-AB28</f>
        <v>35</v>
      </c>
      <c r="Q20" s="121"/>
      <c r="R20" s="13"/>
      <c r="S20" s="135"/>
      <c r="T20" s="135"/>
      <c r="U20" s="13"/>
      <c r="V20" s="10" t="s">
        <v>33</v>
      </c>
      <c r="W20" s="27">
        <v>168</v>
      </c>
      <c r="X20" s="26"/>
      <c r="Y20" s="26"/>
      <c r="Z20" s="13"/>
      <c r="AA20" s="13"/>
      <c r="AB20" s="13"/>
      <c r="AC20" s="13"/>
      <c r="AD20" s="13"/>
      <c r="AE20" s="13"/>
      <c r="AF20" s="6"/>
    </row>
    <row r="21" spans="2:32" ht="13.5" customHeight="1">
      <c r="B21" s="16"/>
      <c r="C21" s="13" t="s">
        <v>21</v>
      </c>
      <c r="D21" s="13"/>
      <c r="E21" s="13"/>
      <c r="F21" s="13"/>
      <c r="G21" s="13"/>
      <c r="H21" s="13"/>
      <c r="I21" s="45"/>
      <c r="J21" s="13"/>
      <c r="K21" s="13"/>
      <c r="L21" s="13"/>
      <c r="M21" s="13"/>
      <c r="N21" s="13"/>
      <c r="O21" s="135" t="s">
        <v>19</v>
      </c>
      <c r="P21" s="135"/>
      <c r="Q21" s="25"/>
      <c r="R21" s="13"/>
      <c r="S21" s="10" t="s">
        <v>25</v>
      </c>
      <c r="T21" s="75">
        <v>85</v>
      </c>
      <c r="U21" s="13"/>
      <c r="V21" s="10" t="s">
        <v>26</v>
      </c>
      <c r="W21" s="27">
        <v>184</v>
      </c>
      <c r="X21" s="26"/>
      <c r="Y21" s="26"/>
      <c r="Z21" s="28" t="s">
        <v>34</v>
      </c>
      <c r="AA21" s="13"/>
      <c r="AB21" s="13"/>
      <c r="AC21" s="13"/>
      <c r="AD21" s="13"/>
      <c r="AE21" s="13"/>
      <c r="AF21" s="6"/>
    </row>
    <row r="22" spans="2:32" ht="13.5">
      <c r="B22" s="32" t="s">
        <v>25</v>
      </c>
      <c r="C22" s="30">
        <v>414</v>
      </c>
      <c r="D22" s="13"/>
      <c r="E22" s="13"/>
      <c r="F22" s="13"/>
      <c r="G22" s="13"/>
      <c r="H22" s="13"/>
      <c r="I22" s="45"/>
      <c r="J22" s="13"/>
      <c r="K22" s="13"/>
      <c r="L22" s="13"/>
      <c r="M22" s="13"/>
      <c r="N22" s="13"/>
      <c r="O22" s="70" t="s">
        <v>25</v>
      </c>
      <c r="P22" s="77">
        <f>T21-P16-P19</f>
        <v>34</v>
      </c>
      <c r="Q22" s="121"/>
      <c r="R22" s="13"/>
      <c r="S22" s="10" t="s">
        <v>26</v>
      </c>
      <c r="T22" s="75">
        <v>84</v>
      </c>
      <c r="U22" s="13"/>
      <c r="V22" s="13"/>
      <c r="W22" s="13"/>
      <c r="X22" s="13"/>
      <c r="Y22" s="13"/>
      <c r="Z22" s="2" t="s">
        <v>35</v>
      </c>
      <c r="AA22" s="30">
        <v>8</v>
      </c>
      <c r="AB22" s="30">
        <v>6</v>
      </c>
      <c r="AC22" s="26"/>
      <c r="AD22" s="26"/>
      <c r="AE22" s="13"/>
      <c r="AF22" s="6"/>
    </row>
    <row r="23" spans="2:32" ht="14.25" thickBot="1">
      <c r="B23" s="32" t="s">
        <v>26</v>
      </c>
      <c r="C23" s="30">
        <v>334</v>
      </c>
      <c r="D23" s="13"/>
      <c r="E23" s="13"/>
      <c r="F23" s="13"/>
      <c r="G23" s="13"/>
      <c r="H23" s="13"/>
      <c r="I23" s="45"/>
      <c r="J23" s="13"/>
      <c r="K23" s="13"/>
      <c r="L23" s="19"/>
      <c r="M23" s="19"/>
      <c r="N23" s="19"/>
      <c r="O23" s="74" t="s">
        <v>26</v>
      </c>
      <c r="P23" s="78">
        <f>T22-P17-P20</f>
        <v>19</v>
      </c>
      <c r="Q23" s="122"/>
      <c r="R23" s="19"/>
      <c r="S23" s="13"/>
      <c r="T23" s="13"/>
      <c r="U23" s="13"/>
      <c r="V23" s="13"/>
      <c r="W23" s="13"/>
      <c r="X23" s="13"/>
      <c r="Y23" s="13"/>
      <c r="Z23" s="2" t="s">
        <v>2</v>
      </c>
      <c r="AA23" s="30">
        <v>190</v>
      </c>
      <c r="AB23" s="30">
        <v>200</v>
      </c>
      <c r="AC23" s="26"/>
      <c r="AD23" s="26"/>
      <c r="AE23" s="13"/>
      <c r="AF23" s="6"/>
    </row>
    <row r="24" spans="2:32" ht="13.5">
      <c r="B24" s="16"/>
      <c r="C24" s="13"/>
      <c r="D24" s="13"/>
      <c r="E24" s="13"/>
      <c r="F24" s="13"/>
      <c r="G24" s="13"/>
      <c r="H24" s="64"/>
      <c r="I24" s="65"/>
      <c r="J24" s="66"/>
      <c r="K24" s="13"/>
      <c r="L24" s="13"/>
      <c r="M24" s="13"/>
      <c r="N24" s="13"/>
      <c r="O24" s="23"/>
      <c r="P24" s="25"/>
      <c r="Q24" s="25"/>
      <c r="R24" s="13"/>
      <c r="S24" s="13"/>
      <c r="T24" s="13"/>
      <c r="U24" s="13"/>
      <c r="V24" s="13"/>
      <c r="W24" s="13"/>
      <c r="X24" s="13"/>
      <c r="Y24" s="13"/>
      <c r="Z24" s="2" t="s">
        <v>8</v>
      </c>
      <c r="AA24" s="30">
        <v>147</v>
      </c>
      <c r="AB24" s="30">
        <v>149</v>
      </c>
      <c r="AC24" s="26"/>
      <c r="AD24" s="26"/>
      <c r="AE24" s="13"/>
      <c r="AF24" s="6"/>
    </row>
    <row r="25" spans="2:32" ht="14.25" thickBot="1">
      <c r="B25" s="16"/>
      <c r="C25" s="13"/>
      <c r="D25" s="13"/>
      <c r="E25" s="13"/>
      <c r="F25" s="13"/>
      <c r="G25" s="13"/>
      <c r="H25" s="67"/>
      <c r="I25" s="68"/>
      <c r="J25" s="69"/>
      <c r="K25" s="13"/>
      <c r="L25" s="13"/>
      <c r="M25" s="13"/>
      <c r="N25" s="19"/>
      <c r="O25" s="22"/>
      <c r="P25" s="71"/>
      <c r="Q25" s="71"/>
      <c r="R25" s="19"/>
      <c r="S25" s="19"/>
      <c r="T25" s="19"/>
      <c r="U25" s="19"/>
      <c r="V25" s="13"/>
      <c r="W25" s="13"/>
      <c r="X25" s="13"/>
      <c r="Y25" s="13"/>
      <c r="Z25" s="2" t="s">
        <v>36</v>
      </c>
      <c r="AA25" s="5">
        <f>(AA23-W20)*AA22</f>
        <v>176</v>
      </c>
      <c r="AB25" s="5">
        <f>(AB23-W21)*AB22</f>
        <v>96</v>
      </c>
      <c r="AC25" s="89"/>
      <c r="AD25" s="89"/>
      <c r="AE25" s="13"/>
      <c r="AF25" s="6"/>
    </row>
    <row r="26" spans="2:32" ht="14.25" thickBot="1">
      <c r="B26" s="16"/>
      <c r="C26" s="13"/>
      <c r="D26" s="13"/>
      <c r="E26" s="13"/>
      <c r="F26" s="55"/>
      <c r="G26" s="56"/>
      <c r="H26" s="56"/>
      <c r="I26" s="56"/>
      <c r="J26" s="56"/>
      <c r="K26" s="56"/>
      <c r="L26" s="57"/>
      <c r="M26" s="13"/>
      <c r="N26" s="13"/>
      <c r="O26" s="23"/>
      <c r="P26" s="25"/>
      <c r="Q26" s="25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6"/>
    </row>
    <row r="27" spans="2:32" ht="13.5" customHeight="1">
      <c r="B27" s="16"/>
      <c r="C27" s="13"/>
      <c r="D27" s="13"/>
      <c r="E27" s="13"/>
      <c r="F27" s="13"/>
      <c r="G27" s="13"/>
      <c r="H27" s="67"/>
      <c r="I27" s="68"/>
      <c r="J27" s="69"/>
      <c r="K27" s="13"/>
      <c r="L27" s="13"/>
      <c r="M27" s="13"/>
      <c r="N27" s="13"/>
      <c r="O27" s="23"/>
      <c r="P27" s="25"/>
      <c r="Q27" s="25"/>
      <c r="R27" s="13"/>
      <c r="S27" s="13"/>
      <c r="T27" s="13"/>
      <c r="U27" s="13"/>
      <c r="V27" s="13"/>
      <c r="W27" s="13"/>
      <c r="X27" s="13"/>
      <c r="Y27" s="13"/>
      <c r="Z27" s="28" t="s">
        <v>37</v>
      </c>
      <c r="AA27" s="13"/>
      <c r="AB27" s="13"/>
      <c r="AC27" s="13"/>
      <c r="AD27" s="13"/>
      <c r="AE27" s="13"/>
      <c r="AF27" s="6"/>
    </row>
    <row r="28" spans="2:32" ht="14.25" thickBot="1">
      <c r="B28" s="16"/>
      <c r="C28" s="13"/>
      <c r="D28" s="13"/>
      <c r="E28" s="13"/>
      <c r="F28" s="13"/>
      <c r="G28" s="13"/>
      <c r="H28" s="81"/>
      <c r="I28" s="82"/>
      <c r="J28" s="83"/>
      <c r="K28" s="13"/>
      <c r="L28" s="13"/>
      <c r="M28" s="13"/>
      <c r="N28" s="13"/>
      <c r="O28" s="13"/>
      <c r="P28" s="25"/>
      <c r="Q28" s="25"/>
      <c r="R28" s="90"/>
      <c r="S28" s="13"/>
      <c r="T28" s="13"/>
      <c r="U28" s="13"/>
      <c r="V28" s="13"/>
      <c r="W28" s="13"/>
      <c r="X28" s="13"/>
      <c r="Y28" s="13"/>
      <c r="Z28" s="2" t="s">
        <v>1</v>
      </c>
      <c r="AA28" s="5">
        <f>C22-((AA19*AA17/AA22)-(AA23-W20))</f>
        <v>393</v>
      </c>
      <c r="AB28" s="5">
        <f>C23-((AB19*AB17/AB22)-(AB23-W21))</f>
        <v>299</v>
      </c>
      <c r="AC28" s="89"/>
      <c r="AD28" s="89"/>
      <c r="AE28" s="13"/>
      <c r="AF28" s="6"/>
    </row>
    <row r="29" spans="2:32" ht="13.5" customHeight="1" thickBot="1">
      <c r="B29" s="16"/>
      <c r="C29" s="13"/>
      <c r="D29" s="19"/>
      <c r="E29" s="19"/>
      <c r="F29" s="19"/>
      <c r="G29" s="19"/>
      <c r="H29" s="13"/>
      <c r="I29" s="13"/>
      <c r="J29" s="13"/>
      <c r="K29" s="13"/>
      <c r="L29" s="13"/>
      <c r="M29" s="13"/>
      <c r="N29" s="13"/>
      <c r="O29" s="13"/>
      <c r="P29" s="25"/>
      <c r="Q29" s="25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6"/>
    </row>
    <row r="30" spans="2:32" ht="13.5">
      <c r="B30" s="16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25"/>
      <c r="Q30" s="25"/>
      <c r="R30" s="13"/>
      <c r="S30" s="13"/>
      <c r="T30" s="13"/>
      <c r="U30" s="13"/>
      <c r="V30" s="13"/>
      <c r="W30" s="13"/>
      <c r="X30" s="13"/>
      <c r="Y30" s="13"/>
      <c r="Z30" s="9" t="s">
        <v>5</v>
      </c>
      <c r="AA30" s="34">
        <f>AA22*P22</f>
        <v>272</v>
      </c>
      <c r="AB30" s="34">
        <f>AB22*P23</f>
        <v>114</v>
      </c>
      <c r="AC30" s="143" t="s">
        <v>23</v>
      </c>
      <c r="AD30" s="144"/>
      <c r="AE30" s="145"/>
      <c r="AF30" s="6"/>
    </row>
    <row r="31" spans="2:32" ht="14.25" thickBot="1">
      <c r="B31" s="17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71"/>
      <c r="Q31" s="71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8"/>
    </row>
    <row r="32" ht="14.25" thickBot="1">
      <c r="O32" s="1"/>
    </row>
    <row r="33" spans="2:32" ht="14.25" customHeight="1" thickBot="1">
      <c r="B33" s="136" t="s">
        <v>43</v>
      </c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8"/>
    </row>
    <row r="34" spans="2:32" ht="14.25" thickBot="1">
      <c r="B34" s="16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25"/>
      <c r="Q34" s="25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6"/>
    </row>
    <row r="35" spans="2:32" ht="14.25" thickBot="1">
      <c r="B35" s="16"/>
      <c r="C35" s="13"/>
      <c r="D35" s="13"/>
      <c r="E35" s="13"/>
      <c r="F35" s="13"/>
      <c r="G35" s="13"/>
      <c r="H35" s="13"/>
      <c r="I35" s="80"/>
      <c r="J35" s="13"/>
      <c r="K35" s="13"/>
      <c r="L35" s="13"/>
      <c r="M35" s="13"/>
      <c r="N35" s="13"/>
      <c r="O35" s="23"/>
      <c r="P35" s="25"/>
      <c r="Q35" s="25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6"/>
    </row>
    <row r="36" spans="2:32" ht="14.25" thickBot="1">
      <c r="B36" s="16"/>
      <c r="C36" s="13"/>
      <c r="D36" s="19"/>
      <c r="E36" s="13"/>
      <c r="F36" s="13"/>
      <c r="G36" s="13"/>
      <c r="H36" s="52"/>
      <c r="I36" s="53"/>
      <c r="J36" s="54"/>
      <c r="K36" s="13"/>
      <c r="L36" s="13"/>
      <c r="M36" s="13"/>
      <c r="N36" s="13"/>
      <c r="O36" s="129" t="s">
        <v>41</v>
      </c>
      <c r="P36" s="129"/>
      <c r="Q36" s="94" t="s">
        <v>39</v>
      </c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6"/>
    </row>
    <row r="37" spans="2:32" ht="14.25" thickBot="1">
      <c r="B37" s="16"/>
      <c r="C37" s="13"/>
      <c r="D37" s="15"/>
      <c r="E37" s="13"/>
      <c r="F37" s="48"/>
      <c r="G37" s="49"/>
      <c r="H37" s="50"/>
      <c r="I37" s="50"/>
      <c r="J37" s="50"/>
      <c r="K37" s="49"/>
      <c r="L37" s="51"/>
      <c r="M37" s="13"/>
      <c r="N37" s="19"/>
      <c r="O37" s="22"/>
      <c r="P37" s="71"/>
      <c r="Q37" s="71"/>
      <c r="R37" s="19"/>
      <c r="S37" s="19"/>
      <c r="T37" s="19"/>
      <c r="U37" s="19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6"/>
    </row>
    <row r="38" spans="2:32" ht="14.25" thickBot="1">
      <c r="B38" s="16"/>
      <c r="C38" s="13"/>
      <c r="D38" s="13"/>
      <c r="E38" s="13"/>
      <c r="F38" s="13"/>
      <c r="G38" s="13"/>
      <c r="H38" s="48"/>
      <c r="I38" s="49"/>
      <c r="J38" s="51"/>
      <c r="K38" s="13"/>
      <c r="L38" s="19"/>
      <c r="M38" s="19"/>
      <c r="N38" s="19"/>
      <c r="O38" s="22"/>
      <c r="P38" s="133" t="s">
        <v>27</v>
      </c>
      <c r="Q38" s="133"/>
      <c r="R38" s="12"/>
      <c r="S38" s="13"/>
      <c r="T38" s="13"/>
      <c r="U38" s="15"/>
      <c r="W38" s="25"/>
      <c r="X38" s="25"/>
      <c r="Y38" s="25"/>
      <c r="Z38" s="13"/>
      <c r="AA38" s="13"/>
      <c r="AB38" s="13"/>
      <c r="AC38" s="13"/>
      <c r="AD38" s="13"/>
      <c r="AE38" s="13"/>
      <c r="AF38" s="6"/>
    </row>
    <row r="39" spans="2:32" ht="13.5">
      <c r="B39" s="16"/>
      <c r="C39" s="13"/>
      <c r="D39" s="13"/>
      <c r="E39" s="13"/>
      <c r="F39" s="13"/>
      <c r="G39" s="13"/>
      <c r="H39" s="58"/>
      <c r="I39" s="85"/>
      <c r="J39" s="59"/>
      <c r="K39" s="13"/>
      <c r="L39" s="13"/>
      <c r="M39" s="13"/>
      <c r="N39" s="13"/>
      <c r="O39" s="23"/>
      <c r="P39" s="134"/>
      <c r="Q39" s="134"/>
      <c r="R39" s="13"/>
      <c r="S39" s="13"/>
      <c r="T39" s="13"/>
      <c r="U39" s="13"/>
      <c r="V39" s="25"/>
      <c r="W39" s="25"/>
      <c r="X39" s="25"/>
      <c r="Y39" s="25"/>
      <c r="Z39" s="13"/>
      <c r="AA39" s="131" t="s">
        <v>38</v>
      </c>
      <c r="AB39" s="132"/>
      <c r="AC39" s="146" t="s">
        <v>40</v>
      </c>
      <c r="AD39" s="147"/>
      <c r="AE39" s="13"/>
      <c r="AF39" s="6"/>
    </row>
    <row r="40" spans="2:32" ht="13.5">
      <c r="B40" s="16"/>
      <c r="C40" s="13"/>
      <c r="D40" s="13"/>
      <c r="E40" s="13"/>
      <c r="F40" s="13"/>
      <c r="G40" s="13"/>
      <c r="H40" s="58"/>
      <c r="I40" s="86"/>
      <c r="J40" s="59"/>
      <c r="K40" s="13"/>
      <c r="L40" s="13"/>
      <c r="M40" s="13"/>
      <c r="N40" s="13"/>
      <c r="O40" s="72" t="s">
        <v>7</v>
      </c>
      <c r="P40" s="73">
        <v>30</v>
      </c>
      <c r="Q40" s="73">
        <v>30</v>
      </c>
      <c r="R40" s="13"/>
      <c r="S40" s="13"/>
      <c r="T40" s="13"/>
      <c r="U40" s="13"/>
      <c r="V40" s="25"/>
      <c r="W40" s="25"/>
      <c r="X40" s="25"/>
      <c r="Y40" s="25"/>
      <c r="Z40" s="28" t="s">
        <v>22</v>
      </c>
      <c r="AA40" s="119" t="s">
        <v>18</v>
      </c>
      <c r="AB40" s="98" t="s">
        <v>28</v>
      </c>
      <c r="AC40" s="119" t="s">
        <v>18</v>
      </c>
      <c r="AD40" s="98" t="s">
        <v>28</v>
      </c>
      <c r="AE40" s="13"/>
      <c r="AF40" s="6"/>
    </row>
    <row r="41" spans="2:32" ht="14.25" thickBot="1">
      <c r="B41" s="16"/>
      <c r="C41" s="13"/>
      <c r="D41" s="13"/>
      <c r="E41" s="13"/>
      <c r="F41" s="13"/>
      <c r="G41" s="13"/>
      <c r="H41" s="60"/>
      <c r="I41" s="87"/>
      <c r="J41" s="61"/>
      <c r="K41" s="13"/>
      <c r="L41" s="19"/>
      <c r="M41" s="19"/>
      <c r="N41" s="19"/>
      <c r="O41" s="72" t="s">
        <v>28</v>
      </c>
      <c r="P41" s="73">
        <v>30</v>
      </c>
      <c r="Q41" s="73">
        <v>30</v>
      </c>
      <c r="R41" s="13"/>
      <c r="S41" s="25"/>
      <c r="T41" s="25"/>
      <c r="U41" s="13"/>
      <c r="V41" s="129" t="s">
        <v>41</v>
      </c>
      <c r="W41" s="129"/>
      <c r="X41" s="94" t="s">
        <v>39</v>
      </c>
      <c r="Y41" s="25"/>
      <c r="Z41" s="10" t="s">
        <v>0</v>
      </c>
      <c r="AA41" s="99">
        <f>$AA17</f>
        <v>1.4</v>
      </c>
      <c r="AB41" s="100">
        <f>$AB17</f>
        <v>1.4</v>
      </c>
      <c r="AC41" s="99">
        <f>$AA17</f>
        <v>1.4</v>
      </c>
      <c r="AD41" s="100">
        <f>$AB17</f>
        <v>1.4</v>
      </c>
      <c r="AE41" s="115"/>
      <c r="AF41" s="6"/>
    </row>
    <row r="42" spans="2:32" ht="13.5">
      <c r="B42" s="16"/>
      <c r="C42" s="13"/>
      <c r="D42" s="13"/>
      <c r="E42" s="13"/>
      <c r="F42" s="13"/>
      <c r="G42" s="13"/>
      <c r="H42" s="13"/>
      <c r="I42" s="44"/>
      <c r="J42" s="13"/>
      <c r="K42" s="13"/>
      <c r="L42" s="13"/>
      <c r="M42" s="13"/>
      <c r="N42" s="13"/>
      <c r="O42" s="135" t="s">
        <v>20</v>
      </c>
      <c r="P42" s="135"/>
      <c r="Q42" s="25"/>
      <c r="R42" s="13"/>
      <c r="S42" s="135" t="s">
        <v>29</v>
      </c>
      <c r="T42" s="135"/>
      <c r="U42" s="13"/>
      <c r="V42" s="135" t="s">
        <v>24</v>
      </c>
      <c r="W42" s="135"/>
      <c r="X42" s="135"/>
      <c r="Y42" s="25"/>
      <c r="Z42" s="10" t="s">
        <v>3</v>
      </c>
      <c r="AA42" s="101">
        <f>$AA18-($AA28-AA52)*AA41</f>
        <v>588.44</v>
      </c>
      <c r="AB42" s="102">
        <f>$AB18-($AB28-AB52)*AB41</f>
        <v>588.85</v>
      </c>
      <c r="AC42" s="128">
        <f>$AA18-($AA28-AC52)*AC41</f>
        <v>582</v>
      </c>
      <c r="AD42" s="125">
        <f>$AB18-($AB28-AD52)*AD41</f>
        <v>585</v>
      </c>
      <c r="AE42" s="95" t="s">
        <v>30</v>
      </c>
      <c r="AF42" s="6"/>
    </row>
    <row r="43" spans="2:32" ht="13.5" customHeight="1">
      <c r="B43" s="16"/>
      <c r="C43" s="13"/>
      <c r="D43" s="13"/>
      <c r="E43" s="13"/>
      <c r="F43" s="13"/>
      <c r="G43" s="13"/>
      <c r="H43" s="13"/>
      <c r="I43" s="45"/>
      <c r="J43" s="13"/>
      <c r="K43" s="13"/>
      <c r="L43" s="13"/>
      <c r="M43" s="13"/>
      <c r="N43" s="13"/>
      <c r="O43" s="70" t="s">
        <v>31</v>
      </c>
      <c r="P43" s="77">
        <f>$C46-AA52</f>
        <v>16.399999999999977</v>
      </c>
      <c r="Q43" s="123">
        <f>$C46-AC52</f>
        <v>21</v>
      </c>
      <c r="R43" s="13"/>
      <c r="S43" s="135"/>
      <c r="T43" s="135"/>
      <c r="U43" s="13"/>
      <c r="V43" s="134"/>
      <c r="W43" s="134"/>
      <c r="X43" s="134"/>
      <c r="Y43" s="25"/>
      <c r="Z43" s="10" t="s">
        <v>4</v>
      </c>
      <c r="AA43" s="103">
        <f>$AA19</f>
        <v>245.71428571428572</v>
      </c>
      <c r="AB43" s="104">
        <f>$AB19</f>
        <v>218.57142857142858</v>
      </c>
      <c r="AC43" s="103">
        <f>$AA19</f>
        <v>245.71428571428572</v>
      </c>
      <c r="AD43" s="104">
        <f>$AB19</f>
        <v>218.57142857142858</v>
      </c>
      <c r="AE43" s="115" t="s">
        <v>17</v>
      </c>
      <c r="AF43" s="40"/>
    </row>
    <row r="44" spans="2:32" ht="14.25" thickBot="1">
      <c r="B44" s="16"/>
      <c r="C44" s="13"/>
      <c r="D44" s="13"/>
      <c r="E44" s="13"/>
      <c r="F44" s="13"/>
      <c r="G44" s="20"/>
      <c r="H44" s="20"/>
      <c r="I44" s="46"/>
      <c r="J44" s="20"/>
      <c r="K44" s="20"/>
      <c r="L44" s="19"/>
      <c r="M44" s="19"/>
      <c r="N44" s="19"/>
      <c r="O44" s="70" t="s">
        <v>32</v>
      </c>
      <c r="P44" s="77">
        <f>$C47-AB52</f>
        <v>32.25</v>
      </c>
      <c r="Q44" s="123">
        <f>$C47-AD52</f>
        <v>35</v>
      </c>
      <c r="R44" s="13"/>
      <c r="S44" s="135"/>
      <c r="T44" s="135"/>
      <c r="U44" s="13"/>
      <c r="V44" s="10" t="s">
        <v>33</v>
      </c>
      <c r="W44" s="27">
        <v>185</v>
      </c>
      <c r="X44" s="27">
        <v>168</v>
      </c>
      <c r="Y44" s="26"/>
      <c r="Z44" s="13"/>
      <c r="AA44" s="16"/>
      <c r="AB44" s="6"/>
      <c r="AC44" s="16"/>
      <c r="AD44" s="6"/>
      <c r="AE44" s="13"/>
      <c r="AF44" s="6"/>
    </row>
    <row r="45" spans="2:32" ht="13.5">
      <c r="B45" s="16"/>
      <c r="C45" s="13" t="s">
        <v>21</v>
      </c>
      <c r="D45" s="13"/>
      <c r="E45" s="13"/>
      <c r="F45" s="13"/>
      <c r="G45" s="13"/>
      <c r="H45" s="13"/>
      <c r="I45" s="45"/>
      <c r="J45" s="13"/>
      <c r="K45" s="13"/>
      <c r="L45" s="13"/>
      <c r="M45" s="13"/>
      <c r="N45" s="13"/>
      <c r="O45" s="135" t="s">
        <v>19</v>
      </c>
      <c r="P45" s="135"/>
      <c r="Q45" s="25"/>
      <c r="R45" s="13"/>
      <c r="S45" s="10" t="s">
        <v>25</v>
      </c>
      <c r="T45" s="76">
        <f>T21</f>
        <v>85</v>
      </c>
      <c r="U45" s="13"/>
      <c r="V45" s="10" t="s">
        <v>26</v>
      </c>
      <c r="W45" s="27">
        <v>184</v>
      </c>
      <c r="X45" s="27">
        <v>184</v>
      </c>
      <c r="Y45" s="26"/>
      <c r="Z45" s="28" t="s">
        <v>34</v>
      </c>
      <c r="AA45" s="16"/>
      <c r="AB45" s="6"/>
      <c r="AC45" s="16"/>
      <c r="AD45" s="6"/>
      <c r="AE45" s="13"/>
      <c r="AF45" s="6"/>
    </row>
    <row r="46" spans="2:32" ht="13.5">
      <c r="B46" s="32" t="s">
        <v>25</v>
      </c>
      <c r="C46" s="84">
        <f>C22</f>
        <v>414</v>
      </c>
      <c r="D46" s="13"/>
      <c r="E46" s="13"/>
      <c r="F46" s="13"/>
      <c r="G46" s="13"/>
      <c r="H46" s="13"/>
      <c r="I46" s="45"/>
      <c r="J46" s="13"/>
      <c r="K46" s="13"/>
      <c r="L46" s="13"/>
      <c r="M46" s="13"/>
      <c r="N46" s="13"/>
      <c r="O46" s="70" t="s">
        <v>25</v>
      </c>
      <c r="P46" s="77">
        <f>$T45-P40-P43</f>
        <v>38.60000000000002</v>
      </c>
      <c r="Q46" s="123">
        <f>$T45-Q40-Q43</f>
        <v>34</v>
      </c>
      <c r="R46" s="13"/>
      <c r="S46" s="10" t="s">
        <v>26</v>
      </c>
      <c r="T46" s="76">
        <f>T22</f>
        <v>84</v>
      </c>
      <c r="U46" s="13"/>
      <c r="V46" s="130" t="s">
        <v>44</v>
      </c>
      <c r="W46" s="130"/>
      <c r="X46" s="130"/>
      <c r="Y46" s="13"/>
      <c r="Z46" s="10" t="s">
        <v>35</v>
      </c>
      <c r="AA46" s="105">
        <v>10</v>
      </c>
      <c r="AB46" s="106">
        <v>8</v>
      </c>
      <c r="AC46" s="105">
        <v>8</v>
      </c>
      <c r="AD46" s="106">
        <v>6</v>
      </c>
      <c r="AE46" s="115"/>
      <c r="AF46" s="6"/>
    </row>
    <row r="47" spans="2:32" ht="14.25" thickBot="1">
      <c r="B47" s="32" t="s">
        <v>26</v>
      </c>
      <c r="C47" s="84">
        <f>C23</f>
        <v>334</v>
      </c>
      <c r="D47" s="13"/>
      <c r="E47" s="13"/>
      <c r="F47" s="13"/>
      <c r="G47" s="13"/>
      <c r="H47" s="13"/>
      <c r="I47" s="47"/>
      <c r="J47" s="13"/>
      <c r="K47" s="13"/>
      <c r="L47" s="19"/>
      <c r="M47" s="19"/>
      <c r="N47" s="19"/>
      <c r="O47" s="74" t="s">
        <v>26</v>
      </c>
      <c r="P47" s="78">
        <f>$T46-P41-P44</f>
        <v>21.75</v>
      </c>
      <c r="Q47" s="124">
        <f>$T46-Q41-Q44</f>
        <v>19</v>
      </c>
      <c r="R47" s="19"/>
      <c r="S47" s="13"/>
      <c r="T47" s="13"/>
      <c r="U47" s="13"/>
      <c r="V47" s="13"/>
      <c r="W47" s="13"/>
      <c r="X47" s="13"/>
      <c r="Y47" s="13"/>
      <c r="Z47" s="10" t="s">
        <v>2</v>
      </c>
      <c r="AA47" s="105">
        <v>203</v>
      </c>
      <c r="AB47" s="106">
        <v>190</v>
      </c>
      <c r="AC47" s="105">
        <v>190</v>
      </c>
      <c r="AD47" s="106">
        <v>200</v>
      </c>
      <c r="AE47" s="115"/>
      <c r="AF47" s="6"/>
    </row>
    <row r="48" spans="2:32" ht="13.5">
      <c r="B48" s="16"/>
      <c r="C48" s="13"/>
      <c r="D48" s="13"/>
      <c r="E48" s="13"/>
      <c r="F48" s="13"/>
      <c r="G48" s="13"/>
      <c r="H48" s="64"/>
      <c r="I48" s="65"/>
      <c r="J48" s="66"/>
      <c r="K48" s="13"/>
      <c r="L48" s="13"/>
      <c r="M48" s="13"/>
      <c r="N48" s="13"/>
      <c r="O48" s="23"/>
      <c r="P48" s="25"/>
      <c r="Q48" s="25"/>
      <c r="R48" s="13"/>
      <c r="S48" s="13"/>
      <c r="T48" s="13"/>
      <c r="U48" s="13"/>
      <c r="V48" s="13"/>
      <c r="W48" s="13"/>
      <c r="X48" s="13"/>
      <c r="Y48" s="13"/>
      <c r="Z48" s="10" t="s">
        <v>8</v>
      </c>
      <c r="AA48" s="107">
        <f>AA47-(AA43/AA46)</f>
        <v>178.42857142857142</v>
      </c>
      <c r="AB48" s="108">
        <f>AB47-(AB43/AB46)</f>
        <v>162.67857142857142</v>
      </c>
      <c r="AC48" s="107">
        <f>AC47-(AC43/AC46)</f>
        <v>159.28571428571428</v>
      </c>
      <c r="AD48" s="108">
        <f>AD47-(AD43/AD46)</f>
        <v>163.57142857142856</v>
      </c>
      <c r="AE48" s="115"/>
      <c r="AF48" s="6"/>
    </row>
    <row r="49" spans="2:32" ht="14.25" thickBot="1">
      <c r="B49" s="16"/>
      <c r="C49" s="13"/>
      <c r="D49" s="13"/>
      <c r="E49" s="13"/>
      <c r="F49" s="13"/>
      <c r="G49" s="13"/>
      <c r="H49" s="81"/>
      <c r="I49" s="82"/>
      <c r="J49" s="83"/>
      <c r="K49" s="13"/>
      <c r="L49" s="13"/>
      <c r="M49" s="13"/>
      <c r="N49" s="19"/>
      <c r="O49" s="22"/>
      <c r="P49" s="71"/>
      <c r="Q49" s="71"/>
      <c r="R49" s="19"/>
      <c r="S49" s="19"/>
      <c r="T49" s="19"/>
      <c r="U49" s="19"/>
      <c r="V49" s="13"/>
      <c r="W49" s="13"/>
      <c r="X49" s="13"/>
      <c r="Y49" s="13"/>
      <c r="Z49" s="10" t="s">
        <v>36</v>
      </c>
      <c r="AA49" s="107">
        <f>(AA47-W44)*AA46</f>
        <v>180</v>
      </c>
      <c r="AB49" s="108">
        <f>(AB47-W45)*AB46</f>
        <v>48</v>
      </c>
      <c r="AC49" s="107">
        <f>(AC47-X44)*AC46</f>
        <v>176</v>
      </c>
      <c r="AD49" s="108">
        <f>(AD47-X45)*AD46</f>
        <v>96</v>
      </c>
      <c r="AE49" s="116"/>
      <c r="AF49" s="6"/>
    </row>
    <row r="50" spans="2:32" ht="14.25" thickBot="1">
      <c r="B50" s="16"/>
      <c r="C50" s="13"/>
      <c r="D50" s="13"/>
      <c r="E50" s="13"/>
      <c r="F50" s="55"/>
      <c r="G50" s="56"/>
      <c r="H50" s="56"/>
      <c r="I50" s="56"/>
      <c r="J50" s="56"/>
      <c r="K50" s="56"/>
      <c r="L50" s="57"/>
      <c r="M50" s="13"/>
      <c r="N50" s="13"/>
      <c r="O50" s="23"/>
      <c r="P50" s="25"/>
      <c r="Q50" s="25"/>
      <c r="R50" s="13"/>
      <c r="S50" s="13"/>
      <c r="T50" s="13"/>
      <c r="U50" s="13"/>
      <c r="V50" s="13"/>
      <c r="W50" s="13"/>
      <c r="X50" s="13"/>
      <c r="Y50" s="13"/>
      <c r="Z50" s="13"/>
      <c r="AA50" s="16"/>
      <c r="AB50" s="6"/>
      <c r="AC50" s="16"/>
      <c r="AD50" s="6"/>
      <c r="AE50" s="13"/>
      <c r="AF50" s="6"/>
    </row>
    <row r="51" spans="2:32" ht="13.5">
      <c r="B51" s="16"/>
      <c r="C51" s="13"/>
      <c r="D51" s="13"/>
      <c r="E51" s="13"/>
      <c r="F51" s="13"/>
      <c r="G51" s="13"/>
      <c r="H51" s="64"/>
      <c r="I51" s="65"/>
      <c r="J51" s="66"/>
      <c r="K51" s="13"/>
      <c r="L51" s="13"/>
      <c r="M51" s="13"/>
      <c r="N51" s="13"/>
      <c r="O51" s="23"/>
      <c r="P51" s="25"/>
      <c r="Q51" s="25"/>
      <c r="R51" s="13"/>
      <c r="S51" s="13"/>
      <c r="T51" s="13"/>
      <c r="U51" s="13"/>
      <c r="V51" s="13"/>
      <c r="W51" s="13"/>
      <c r="X51" s="13"/>
      <c r="Y51" s="13"/>
      <c r="Z51" s="28" t="s">
        <v>37</v>
      </c>
      <c r="AA51" s="16"/>
      <c r="AB51" s="6"/>
      <c r="AC51" s="16"/>
      <c r="AD51" s="6"/>
      <c r="AE51" s="13"/>
      <c r="AF51" s="6"/>
    </row>
    <row r="52" spans="2:32" ht="14.25" thickBot="1">
      <c r="B52" s="16"/>
      <c r="C52" s="13"/>
      <c r="D52" s="13"/>
      <c r="E52" s="13"/>
      <c r="F52" s="13"/>
      <c r="G52" s="13"/>
      <c r="H52" s="81"/>
      <c r="I52" s="82"/>
      <c r="J52" s="83"/>
      <c r="K52" s="13"/>
      <c r="L52" s="13"/>
      <c r="M52" s="13"/>
      <c r="N52" s="28"/>
      <c r="O52" s="13"/>
      <c r="P52" s="25"/>
      <c r="Q52" s="25"/>
      <c r="R52" s="90"/>
      <c r="S52" s="13"/>
      <c r="T52" s="13"/>
      <c r="U52" s="13"/>
      <c r="V52" s="13"/>
      <c r="W52" s="13"/>
      <c r="X52" s="13"/>
      <c r="Y52" s="13"/>
      <c r="Z52" s="96" t="s">
        <v>1</v>
      </c>
      <c r="AA52" s="109">
        <f>$C46-((AA43*AA41/AA46)-(AA47-W44))</f>
        <v>397.6</v>
      </c>
      <c r="AB52" s="110">
        <f>$C47-((AB43*AB41/AB46)-(AB47-W45))</f>
        <v>301.75</v>
      </c>
      <c r="AC52" s="109">
        <f>$C46-((AC43*AC41/AC46)-(AC47-X44))</f>
        <v>393</v>
      </c>
      <c r="AD52" s="110">
        <f>$C47-((AD43*AD41/AD46)-(AD47-X45))</f>
        <v>299</v>
      </c>
      <c r="AE52" s="117"/>
      <c r="AF52" s="6"/>
    </row>
    <row r="53" spans="2:32" ht="14.25" thickBot="1">
      <c r="B53" s="16"/>
      <c r="C53" s="13"/>
      <c r="D53" s="19"/>
      <c r="E53" s="19"/>
      <c r="F53" s="19"/>
      <c r="G53" s="19"/>
      <c r="H53" s="13"/>
      <c r="I53" s="13"/>
      <c r="J53" s="13"/>
      <c r="K53" s="13"/>
      <c r="L53" s="13"/>
      <c r="M53" s="13"/>
      <c r="N53" s="13"/>
      <c r="O53" s="13"/>
      <c r="P53" s="25"/>
      <c r="Q53" s="25"/>
      <c r="R53" s="13"/>
      <c r="S53" s="13"/>
      <c r="T53" s="13"/>
      <c r="U53" s="13"/>
      <c r="V53" s="13"/>
      <c r="W53" s="13"/>
      <c r="X53" s="13"/>
      <c r="Y53" s="13"/>
      <c r="Z53" s="11"/>
      <c r="AA53" s="111"/>
      <c r="AB53" s="112"/>
      <c r="AC53" s="111"/>
      <c r="AD53" s="112"/>
      <c r="AE53" s="11"/>
      <c r="AF53" s="6"/>
    </row>
    <row r="54" spans="2:32" ht="27.75" thickBot="1">
      <c r="B54" s="16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25"/>
      <c r="Q54" s="25"/>
      <c r="R54" s="13"/>
      <c r="S54" s="13"/>
      <c r="T54" s="13"/>
      <c r="U54" s="13"/>
      <c r="V54" s="13"/>
      <c r="W54" s="13"/>
      <c r="X54" s="13"/>
      <c r="Y54" s="13"/>
      <c r="Z54" s="97" t="s">
        <v>5</v>
      </c>
      <c r="AA54" s="113">
        <f>P46*AA46</f>
        <v>386.0000000000002</v>
      </c>
      <c r="AB54" s="114">
        <f>P47*AB46</f>
        <v>174</v>
      </c>
      <c r="AC54" s="126">
        <f>Q46*AC46</f>
        <v>272</v>
      </c>
      <c r="AD54" s="127">
        <f>Q47*AD46</f>
        <v>114</v>
      </c>
      <c r="AE54" s="118" t="s">
        <v>23</v>
      </c>
      <c r="AF54" s="6"/>
    </row>
    <row r="55" spans="2:32" ht="14.25" thickBot="1">
      <c r="B55" s="17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91"/>
      <c r="O55" s="19"/>
      <c r="P55" s="71"/>
      <c r="Q55" s="71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43"/>
    </row>
  </sheetData>
  <mergeCells count="22">
    <mergeCell ref="C2:AF2"/>
    <mergeCell ref="S42:T44"/>
    <mergeCell ref="B9:AF9"/>
    <mergeCell ref="AC17:AE17"/>
    <mergeCell ref="AC18:AE18"/>
    <mergeCell ref="AC19:AE19"/>
    <mergeCell ref="AC30:AE30"/>
    <mergeCell ref="S18:T20"/>
    <mergeCell ref="O18:P18"/>
    <mergeCell ref="V14:W19"/>
    <mergeCell ref="P14:P15"/>
    <mergeCell ref="P38:Q39"/>
    <mergeCell ref="O36:P36"/>
    <mergeCell ref="O45:P45"/>
    <mergeCell ref="O21:P21"/>
    <mergeCell ref="O42:P42"/>
    <mergeCell ref="B33:AF33"/>
    <mergeCell ref="V41:W41"/>
    <mergeCell ref="V46:X46"/>
    <mergeCell ref="AA39:AB39"/>
    <mergeCell ref="AC39:AD39"/>
    <mergeCell ref="V42:X43"/>
  </mergeCells>
  <printOptions/>
  <pageMargins left="0.35" right="0.24" top="0.984251968503937" bottom="0.984251968503937" header="0.5118110236220472" footer="0.5118110236220472"/>
  <pageSetup horizontalDpi="300" verticalDpi="3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VAIO</dc:creator>
  <cp:keywords/>
  <dc:description/>
  <cp:lastModifiedBy>vaio</cp:lastModifiedBy>
  <cp:lastPrinted>2004-05-22T15:11:47Z</cp:lastPrinted>
  <dcterms:created xsi:type="dcterms:W3CDTF">2004-03-28T07:51:29Z</dcterms:created>
  <dcterms:modified xsi:type="dcterms:W3CDTF">2005-07-18T14:36:37Z</dcterms:modified>
  <cp:category/>
  <cp:version/>
  <cp:contentType/>
  <cp:contentStatus/>
</cp:coreProperties>
</file>